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 firstSheet="1" activeTab="1"/>
  </bookViews>
  <sheets>
    <sheet name="法人" sheetId="16" state="hidden" r:id="rId1"/>
    <sheet name="計算シート (個人)" sheetId="17" r:id="rId2"/>
    <sheet name="個人" sheetId="15" state="hidden" r:id="rId3"/>
    <sheet name="主たる業種" sheetId="9" state="hidden" r:id="rId4"/>
  </sheets>
  <definedNames>
    <definedName name="hi" localSheetId="1">#REF!</definedName>
    <definedName name="hi">#REF!</definedName>
    <definedName name="_xlnm.Print_Area" localSheetId="1">'計算シート (個人)'!$B$1:$AW$44</definedName>
    <definedName name="いいいいいいい" localSheetId="1">#REF!</definedName>
    <definedName name="いいいいいいい">#REF!</definedName>
    <definedName name="ききききききききき" localSheetId="1">#REF!</definedName>
    <definedName name="ききききききききき">#REF!</definedName>
    <definedName name="その他" localSheetId="1">#REF!</definedName>
    <definedName name="その他">#REF!</definedName>
    <definedName name="ひ" localSheetId="1">#REF!</definedName>
    <definedName name="ひ">#REF!</definedName>
    <definedName name="医療施設" localSheetId="1">#REF!</definedName>
    <definedName name="医療施設">#REF!</definedName>
    <definedName name="運動・遊技施設" localSheetId="1">#REF!</definedName>
    <definedName name="運動・遊技施設">#REF!</definedName>
    <definedName name="金融機関・官公署等" localSheetId="1">#REF!</definedName>
    <definedName name="金融機関・官公署等">#REF!</definedName>
    <definedName name="劇場等" localSheetId="1">#REF!</definedName>
    <definedName name="劇場等">#REF!</definedName>
    <definedName name="交通機関等" localSheetId="1">#REF!</definedName>
    <definedName name="交通機関等">#REF!</definedName>
    <definedName name="工場等" localSheetId="1">#REF!</definedName>
    <definedName name="工場等">#REF!</definedName>
    <definedName name="社会福祉施設等" localSheetId="1">#REF!</definedName>
    <definedName name="社会福祉施設等">#REF!</definedName>
    <definedName name="集会・展示施設" localSheetId="1">#REF!</definedName>
    <definedName name="集会・展示施設">#REF!</definedName>
    <definedName name="住宅・宿泊施設" localSheetId="1">#REF!</definedName>
    <definedName name="住宅・宿泊施設">#REF!</definedName>
    <definedName name="商業施設" localSheetId="1">#REF!</definedName>
    <definedName name="商業施設">#REF!</definedName>
    <definedName name="食事提供施設" localSheetId="1">#REF!</definedName>
    <definedName name="食事提供施設">#REF!</definedName>
    <definedName name="申請書" localSheetId="1">#REF!</definedName>
    <definedName name="申請書">#REF!</definedName>
    <definedName name="生活必需物資販売施設" localSheetId="1">#REF!</definedName>
    <definedName name="生活必需物資販売施設">#REF!</definedName>
    <definedName name="大学・学習塾等" localSheetId="1">#REF!</definedName>
    <definedName name="大学・学習塾等">#REF!</definedName>
    <definedName name="文教施設" localSheetId="1">#REF!</definedName>
    <definedName name="文教施設">#REF!</definedName>
    <definedName name="遊興施設等" localSheetId="1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7" i="17" l="1"/>
  <c r="AZ19" i="17" l="1"/>
  <c r="AZ20" i="17" l="1"/>
  <c r="AZ21" i="17" l="1"/>
  <c r="AZ26" i="17"/>
  <c r="AZ25" i="17"/>
  <c r="AZ23" i="17"/>
  <c r="AZ17" i="17"/>
  <c r="AZ16" i="17" l="1"/>
  <c r="AZ15" i="17"/>
  <c r="AZ14" i="17"/>
  <c r="AZ10" i="17"/>
  <c r="AZ13" i="17"/>
  <c r="AZ12" i="17"/>
  <c r="AZ11" i="17"/>
  <c r="AZ8" i="17"/>
  <c r="AA10" i="17"/>
  <c r="H21" i="17" s="1"/>
  <c r="AL10" i="17" l="1"/>
  <c r="AQ13" i="17"/>
  <c r="AA7" i="17" l="1"/>
  <c r="H20" i="17" s="1"/>
  <c r="AL7" i="17" l="1"/>
  <c r="AY28" i="17"/>
  <c r="AG10" i="17" l="1"/>
  <c r="AG7" i="17"/>
  <c r="BB29" i="17"/>
  <c r="BC29" i="17" s="1"/>
  <c r="BB28" i="17"/>
  <c r="BC28" i="17" s="1"/>
</calcChain>
</file>

<file path=xl/sharedStrings.xml><?xml version="1.0" encoding="utf-8"?>
<sst xmlns="http://schemas.openxmlformats.org/spreadsheetml/2006/main" count="175" uniqueCount="103">
  <si>
    <t>２０１９年</t>
    <phoneticPr fontId="5"/>
  </si>
  <si>
    <t>合計</t>
    <rPh sb="0" eb="2">
      <t>ゴウケイ</t>
    </rPh>
    <phoneticPr fontId="5"/>
  </si>
  <si>
    <t>⇓</t>
    <phoneticPr fontId="1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</si>
  <si>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</si>
  <si>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</si>
  <si>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</si>
  <si>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</si>
  <si>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</si>
  <si>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</si>
  <si>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</si>
  <si>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</si>
  <si>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</si>
  <si>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</si>
  <si>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</si>
  <si>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</si>
  <si>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</si>
  <si>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</si>
  <si>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</si>
  <si>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</si>
  <si>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</si>
  <si>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</si>
  <si>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</si>
  <si>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減少額</t>
    <rPh sb="0" eb="2">
      <t>ゲンショウ</t>
    </rPh>
    <rPh sb="2" eb="3">
      <t>ガク</t>
    </rPh>
    <phoneticPr fontId="1"/>
  </si>
  <si>
    <t>１月</t>
    <rPh sb="1" eb="2">
      <t>ツキ</t>
    </rPh>
    <phoneticPr fontId="5"/>
  </si>
  <si>
    <t>２月</t>
    <rPh sb="1" eb="2">
      <t>ツキ</t>
    </rPh>
    <phoneticPr fontId="5"/>
  </si>
  <si>
    <t>１月</t>
    <phoneticPr fontId="1"/>
  </si>
  <si>
    <t>売上減少率</t>
    <rPh sb="0" eb="2">
      <t>ウリアゲ</t>
    </rPh>
    <rPh sb="2" eb="5">
      <t>ゲンショウリツ</t>
    </rPh>
    <phoneticPr fontId="1"/>
  </si>
  <si>
    <t>50％以上</t>
    <rPh sb="3" eb="5">
      <t>イジョウ</t>
    </rPh>
    <phoneticPr fontId="1"/>
  </si>
  <si>
    <t>30％以上50％未満</t>
    <rPh sb="3" eb="5">
      <t>イジョウ</t>
    </rPh>
    <rPh sb="8" eb="10">
      <t>ミマン</t>
    </rPh>
    <phoneticPr fontId="1"/>
  </si>
  <si>
    <t>国支援金㋓</t>
    <rPh sb="0" eb="1">
      <t>クニ</t>
    </rPh>
    <rPh sb="1" eb="3">
      <t>シエン</t>
    </rPh>
    <rPh sb="3" eb="4">
      <t>キン</t>
    </rPh>
    <phoneticPr fontId="1"/>
  </si>
  <si>
    <t>10万円</t>
    <rPh sb="2" eb="3">
      <t>マン</t>
    </rPh>
    <rPh sb="3" eb="4">
      <t>エン</t>
    </rPh>
    <phoneticPr fontId="1"/>
  </si>
  <si>
    <t>6万円</t>
    <rPh sb="1" eb="2">
      <t>マン</t>
    </rPh>
    <rPh sb="2" eb="3">
      <t>エン</t>
    </rPh>
    <phoneticPr fontId="1"/>
  </si>
  <si>
    <t>20万円</t>
    <rPh sb="2" eb="3">
      <t>マン</t>
    </rPh>
    <rPh sb="3" eb="4">
      <t>エン</t>
    </rPh>
    <phoneticPr fontId="1"/>
  </si>
  <si>
    <t>12万円</t>
    <rPh sb="2" eb="3">
      <t>マン</t>
    </rPh>
    <rPh sb="3" eb="4">
      <t>エン</t>
    </rPh>
    <phoneticPr fontId="1"/>
  </si>
  <si>
    <t>30万円</t>
    <rPh sb="2" eb="4">
      <t>マンエン</t>
    </rPh>
    <phoneticPr fontId="1"/>
  </si>
  <si>
    <t>18万円</t>
    <rPh sb="2" eb="4">
      <t>マンエン</t>
    </rPh>
    <phoneticPr fontId="1"/>
  </si>
  <si>
    <t>値が大きい方の売上減少率を選択</t>
    <rPh sb="0" eb="1">
      <t>アタイ</t>
    </rPh>
    <rPh sb="2" eb="3">
      <t>オオ</t>
    </rPh>
    <rPh sb="5" eb="6">
      <t>ホウ</t>
    </rPh>
    <rPh sb="7" eb="12">
      <t>ウリアゲゲンショウリツ</t>
    </rPh>
    <rPh sb="13" eb="15">
      <t>センタク</t>
    </rPh>
    <phoneticPr fontId="1"/>
  </si>
  <si>
    <t>どちらかチェック
⇓</t>
    <phoneticPr fontId="1"/>
  </si>
  <si>
    <t>Ⓑ年間売上高１億円超～５億円以下</t>
    <rPh sb="1" eb="3">
      <t>ネンカン</t>
    </rPh>
    <rPh sb="3" eb="5">
      <t>ウリアゲ</t>
    </rPh>
    <rPh sb="5" eb="6">
      <t>ダカ</t>
    </rPh>
    <rPh sb="7" eb="9">
      <t>オクエン</t>
    </rPh>
    <rPh sb="9" eb="10">
      <t>コ</t>
    </rPh>
    <rPh sb="12" eb="14">
      <t>オクエン</t>
    </rPh>
    <rPh sb="14" eb="16">
      <t>イカ</t>
    </rPh>
    <phoneticPr fontId="1"/>
  </si>
  <si>
    <t>①売上減少率の値が大きい月を選択</t>
    <rPh sb="1" eb="6">
      <t>ウリアゲゲンショウリツ</t>
    </rPh>
    <rPh sb="7" eb="8">
      <t>アタイ</t>
    </rPh>
    <rPh sb="9" eb="10">
      <t>オオ</t>
    </rPh>
    <rPh sb="12" eb="13">
      <t>ツキ</t>
    </rPh>
    <rPh sb="14" eb="16">
      <t>センタク</t>
    </rPh>
    <phoneticPr fontId="1"/>
  </si>
  <si>
    <t>１億円超～５億円以下</t>
    <phoneticPr fontId="1"/>
  </si>
  <si>
    <t>②チェックした月と比較した年度の年間売上高</t>
    <rPh sb="7" eb="8">
      <t>ツキ</t>
    </rPh>
    <rPh sb="9" eb="11">
      <t>ヒカク</t>
    </rPh>
    <rPh sb="13" eb="15">
      <t>ネンド</t>
    </rPh>
    <rPh sb="16" eb="18">
      <t>ネンカン</t>
    </rPh>
    <rPh sb="18" eb="21">
      <t>ウリアゲダカ</t>
    </rPh>
    <phoneticPr fontId="1"/>
  </si>
  <si>
    <t>１億円以下</t>
    <phoneticPr fontId="1"/>
  </si>
  <si>
    <t>→</t>
    <phoneticPr fontId="1"/>
  </si>
  <si>
    <t>Ⓐへ</t>
    <phoneticPr fontId="1"/>
  </si>
  <si>
    <t>①でチェックした月の売上減少率</t>
    <rPh sb="8" eb="9">
      <t>ツキ</t>
    </rPh>
    <rPh sb="10" eb="12">
      <t>ウリアゲ</t>
    </rPh>
    <rPh sb="12" eb="15">
      <t>ゲンショウリツ</t>
    </rPh>
    <phoneticPr fontId="1"/>
  </si>
  <si>
    <t>①でチェックした月の売上減少率</t>
    <phoneticPr fontId="1"/>
  </si>
  <si>
    <t>→㋓に記入</t>
    <rPh sb="3" eb="5">
      <t>キニュウ</t>
    </rPh>
    <phoneticPr fontId="1"/>
  </si>
  <si>
    <t>県支援金㋔</t>
    <rPh sb="0" eb="1">
      <t>ケン</t>
    </rPh>
    <rPh sb="1" eb="3">
      <t>シエン</t>
    </rPh>
    <rPh sb="3" eb="4">
      <t>キン</t>
    </rPh>
    <phoneticPr fontId="1"/>
  </si>
  <si>
    <t>売上減少率</t>
    <rPh sb="0" eb="5">
      <t>ウリアゲゲンショウリツ</t>
    </rPh>
    <phoneticPr fontId="1"/>
  </si>
  <si>
    <t>１月</t>
    <rPh sb="1" eb="2">
      <t>ガツ</t>
    </rPh>
    <phoneticPr fontId="1"/>
  </si>
  <si>
    <t>90％以上</t>
    <rPh sb="3" eb="5">
      <t>イジョウ</t>
    </rPh>
    <phoneticPr fontId="1"/>
  </si>
  <si>
    <t>70％以上90％未満</t>
    <rPh sb="3" eb="5">
      <t>イジョウ</t>
    </rPh>
    <rPh sb="8" eb="10">
      <t>ミマン</t>
    </rPh>
    <phoneticPr fontId="1"/>
  </si>
  <si>
    <t>50％以上70％未満</t>
    <rPh sb="3" eb="5">
      <t>イジョウ</t>
    </rPh>
    <rPh sb="8" eb="10">
      <t>ミマン</t>
    </rPh>
    <phoneticPr fontId="1"/>
  </si>
  <si>
    <t>30％以上50％未満</t>
    <rPh sb="3" eb="5">
      <t>イジョウ</t>
    </rPh>
    <rPh sb="8" eb="10">
      <t>ミマン</t>
    </rPh>
    <phoneticPr fontId="1"/>
  </si>
  <si>
    <t>30万円</t>
    <rPh sb="2" eb="4">
      <t>マンエン</t>
    </rPh>
    <phoneticPr fontId="1"/>
  </si>
  <si>
    <t>20万円</t>
    <rPh sb="2" eb="4">
      <t>マンエン</t>
    </rPh>
    <phoneticPr fontId="1"/>
  </si>
  <si>
    <t>10万円</t>
    <rPh sb="2" eb="4">
      <t>マンエン</t>
    </rPh>
    <phoneticPr fontId="1"/>
  </si>
  <si>
    <t>4万円</t>
    <rPh sb="1" eb="3">
      <t>マンエン</t>
    </rPh>
    <phoneticPr fontId="1"/>
  </si>
  <si>
    <t>いずれかチェック⇓</t>
    <phoneticPr fontId="1"/>
  </si>
  <si>
    <t>2月</t>
    <rPh sb="1" eb="2">
      <t>ガツ</t>
    </rPh>
    <phoneticPr fontId="1"/>
  </si>
  <si>
    <t>↓㋓に記入</t>
    <rPh sb="3" eb="5">
      <t>キニュウ</t>
    </rPh>
    <phoneticPr fontId="1"/>
  </si>
  <si>
    <t>60万円</t>
    <rPh sb="2" eb="4">
      <t>マンエン</t>
    </rPh>
    <phoneticPr fontId="1"/>
  </si>
  <si>
    <t>40万円</t>
    <rPh sb="2" eb="4">
      <t>マンエン</t>
    </rPh>
    <phoneticPr fontId="1"/>
  </si>
  <si>
    <t>8万円</t>
    <rPh sb="1" eb="3">
      <t>マンエン</t>
    </rPh>
    <phoneticPr fontId="1"/>
  </si>
  <si>
    <t>２０２０年</t>
    <phoneticPr fontId="1"/>
  </si>
  <si>
    <t>２０２１年</t>
    <phoneticPr fontId="5"/>
  </si>
  <si>
    <t>２０２２年</t>
    <phoneticPr fontId="1"/>
  </si>
  <si>
    <t>申請額㋕</t>
    <rPh sb="0" eb="2">
      <t>シンセイ</t>
    </rPh>
    <rPh sb="2" eb="3">
      <t>ガク</t>
    </rPh>
    <phoneticPr fontId="1"/>
  </si>
  <si>
    <t>上限額／月</t>
    <rPh sb="0" eb="2">
      <t>ジョウゲン</t>
    </rPh>
    <rPh sb="2" eb="3">
      <t>ガク</t>
    </rPh>
    <rPh sb="4" eb="5">
      <t>ツキ</t>
    </rPh>
    <phoneticPr fontId="1"/>
  </si>
  <si>
    <t>※誓約書の飲食店の休業・時間短縮営業の影響を大きく受けている事業者</t>
    <rPh sb="1" eb="4">
      <t>セイヤクショ</t>
    </rPh>
    <rPh sb="5" eb="7">
      <t>インショク</t>
    </rPh>
    <rPh sb="7" eb="8">
      <t>テン</t>
    </rPh>
    <rPh sb="9" eb="11">
      <t>キュウギョウ</t>
    </rPh>
    <rPh sb="12" eb="14">
      <t>ジカン</t>
    </rPh>
    <rPh sb="14" eb="16">
      <t>タンシュク</t>
    </rPh>
    <rPh sb="16" eb="18">
      <t>エイギョウ</t>
    </rPh>
    <rPh sb="19" eb="21">
      <t>エイキョウ</t>
    </rPh>
    <rPh sb="22" eb="23">
      <t>オオ</t>
    </rPh>
    <rPh sb="25" eb="26">
      <t>ウ</t>
    </rPh>
    <rPh sb="30" eb="33">
      <t>ジギョウシャ</t>
    </rPh>
    <phoneticPr fontId="1"/>
  </si>
  <si>
    <t>50％以上</t>
  </si>
  <si>
    <t>売上減少率</t>
    <phoneticPr fontId="1"/>
  </si>
  <si>
    <t>30％以上50％未満</t>
    <phoneticPr fontId="1"/>
  </si>
  <si>
    <t>いずれかチェック</t>
    <phoneticPr fontId="1"/>
  </si>
  <si>
    <t>いずれかチェック⇓</t>
    <phoneticPr fontId="1"/>
  </si>
  <si>
    <t>⇓いずれかチェック</t>
    <phoneticPr fontId="1"/>
  </si>
  <si>
    <t>２月</t>
    <rPh sb="1" eb="2">
      <t>ガツ</t>
    </rPh>
    <phoneticPr fontId="1"/>
  </si>
  <si>
    <t>２０２２年１月</t>
    <rPh sb="4" eb="5">
      <t>ネン</t>
    </rPh>
    <rPh sb="6" eb="7">
      <t>ガツ</t>
    </rPh>
    <phoneticPr fontId="1"/>
  </si>
  <si>
    <t>２０２２年２月</t>
    <phoneticPr fontId="1"/>
  </si>
  <si>
    <t>Ⓑへ</t>
    <phoneticPr fontId="1"/>
  </si>
  <si>
    <t>Ⓐ年間売上高１億円以下</t>
    <phoneticPr fontId="1"/>
  </si>
  <si>
    <t>％</t>
    <phoneticPr fontId="1"/>
  </si>
  <si>
    <t>％</t>
    <phoneticPr fontId="1"/>
  </si>
  <si>
    <t>どちらかチェック</t>
    <phoneticPr fontId="1"/>
  </si>
  <si>
    <t>⇓</t>
    <phoneticPr fontId="1"/>
  </si>
  <si>
    <t>② ①でチェックした売上減少率から金額を選択</t>
    <rPh sb="10" eb="15">
      <t>ウリアゲゲンショウリツ</t>
    </rPh>
    <rPh sb="17" eb="19">
      <t>キンガク</t>
    </rPh>
    <rPh sb="20" eb="22">
      <t>センタク</t>
    </rPh>
    <phoneticPr fontId="1"/>
  </si>
  <si>
    <t>→</t>
    <phoneticPr fontId="1"/>
  </si>
  <si>
    <t>① 売上減少率の値が大きい月を選択（㋒／㋐×100）</t>
    <phoneticPr fontId="1"/>
  </si>
  <si>
    <t>※</t>
    <phoneticPr fontId="1"/>
  </si>
  <si>
    <t>※</t>
    <phoneticPr fontId="1"/>
  </si>
  <si>
    <t>㋓に記入</t>
    <phoneticPr fontId="1"/>
  </si>
  <si>
    <r>
      <t>90％以上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3" eb="5">
      <t>イジョウ</t>
    </rPh>
    <phoneticPr fontId="1"/>
  </si>
  <si>
    <r>
      <t>70％以上90％未満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3" eb="5">
      <t>イジョウ</t>
    </rPh>
    <rPh sb="8" eb="10">
      <t>ミマン</t>
    </rPh>
    <phoneticPr fontId="1"/>
  </si>
  <si>
    <t>基準年度</t>
    <rPh sb="0" eb="2">
      <t>キジュン</t>
    </rPh>
    <rPh sb="2" eb="4">
      <t>ネンド</t>
    </rPh>
    <phoneticPr fontId="1"/>
  </si>
  <si>
    <r>
      <t>●国支援金㋓（売上減少率が大きい月の支給額を、</t>
    </r>
    <r>
      <rPr>
        <b/>
        <u val="double"/>
        <sz val="12"/>
        <rFont val="游ゴシック"/>
        <family val="3"/>
        <charset val="128"/>
        <scheme val="minor"/>
      </rPr>
      <t>支給対象となる月すべてに適用</t>
    </r>
    <r>
      <rPr>
        <b/>
        <sz val="12"/>
        <rFont val="游ゴシック"/>
        <family val="3"/>
        <charset val="128"/>
        <scheme val="minor"/>
      </rPr>
      <t>）</t>
    </r>
    <rPh sb="16" eb="17">
      <t>ツキ</t>
    </rPh>
    <rPh sb="35" eb="37">
      <t>テキヨウ</t>
    </rPh>
    <phoneticPr fontId="1"/>
  </si>
  <si>
    <r>
      <t>●県支援金㋔（各月の売上減少率に応じた支給額を、</t>
    </r>
    <r>
      <rPr>
        <b/>
        <u val="double"/>
        <sz val="12"/>
        <rFont val="游ゴシック"/>
        <family val="3"/>
        <charset val="128"/>
        <scheme val="minor"/>
      </rPr>
      <t>それぞれ適用</t>
    </r>
    <r>
      <rPr>
        <b/>
        <sz val="12"/>
        <rFont val="游ゴシック"/>
        <family val="3"/>
        <charset val="128"/>
        <scheme val="minor"/>
      </rPr>
      <t>）</t>
    </r>
    <rPh sb="28" eb="30">
      <t>テキヨウ</t>
    </rPh>
    <phoneticPr fontId="1"/>
  </si>
  <si>
    <r>
      <t>●申請額㋕（各月の売上減少率に応じた支給額を、</t>
    </r>
    <r>
      <rPr>
        <b/>
        <u val="double"/>
        <sz val="12"/>
        <rFont val="游ゴシック"/>
        <family val="3"/>
        <charset val="128"/>
        <scheme val="minor"/>
      </rPr>
      <t>それぞれ適用</t>
    </r>
    <r>
      <rPr>
        <b/>
        <sz val="12"/>
        <rFont val="游ゴシック"/>
        <family val="3"/>
        <charset val="128"/>
        <scheme val="minor"/>
      </rPr>
      <t>）</t>
    </r>
    <rPh sb="27" eb="29">
      <t>テキヨウ</t>
    </rPh>
    <phoneticPr fontId="1"/>
  </si>
  <si>
    <t>　　　　↓
県支援金㋔(1月)に記入</t>
    <rPh sb="6" eb="7">
      <t>ケン</t>
    </rPh>
    <rPh sb="7" eb="9">
      <t>シエン</t>
    </rPh>
    <rPh sb="9" eb="10">
      <t>キン</t>
    </rPh>
    <rPh sb="13" eb="14">
      <t>ガツ</t>
    </rPh>
    <phoneticPr fontId="1"/>
  </si>
  <si>
    <t>　　　　↓
県支援金㋔(2月)に記入</t>
    <rPh sb="6" eb="7">
      <t>ケン</t>
    </rPh>
    <rPh sb="7" eb="9">
      <t>シエン</t>
    </rPh>
    <rPh sb="9" eb="10">
      <t>キン</t>
    </rPh>
    <rPh sb="13" eb="14">
      <t>ガツ</t>
    </rPh>
    <phoneticPr fontId="1"/>
  </si>
  <si>
    <r>
      <t>※</t>
    </r>
    <r>
      <rPr>
        <b/>
        <u val="double"/>
        <sz val="12"/>
        <rFont val="游ゴシック"/>
        <family val="3"/>
        <charset val="128"/>
        <scheme val="minor"/>
      </rPr>
      <t>各月</t>
    </r>
    <r>
      <rPr>
        <b/>
        <sz val="12"/>
        <rFont val="游ゴシック"/>
        <family val="3"/>
        <charset val="128"/>
        <scheme val="minor"/>
      </rPr>
      <t>１，０００円未満端数切捨て</t>
    </r>
    <rPh sb="1" eb="3">
      <t>カクツキ</t>
    </rPh>
    <phoneticPr fontId="1"/>
  </si>
  <si>
    <r>
      <t>※売上額は</t>
    </r>
    <r>
      <rPr>
        <b/>
        <sz val="18"/>
        <color rgb="FFFF0000"/>
        <rFont val="游ゴシック"/>
        <family val="3"/>
        <charset val="128"/>
        <scheme val="minor"/>
      </rPr>
      <t>税抜</t>
    </r>
    <r>
      <rPr>
        <sz val="18"/>
        <color theme="1"/>
        <rFont val="游ゴシック"/>
        <family val="3"/>
        <charset val="128"/>
        <scheme val="minor"/>
      </rPr>
      <t>で計算してください</t>
    </r>
    <phoneticPr fontId="1"/>
  </si>
  <si>
    <t>計算シート（個人事業主用）</t>
    <rPh sb="0" eb="2">
      <t>ケイサン</t>
    </rPh>
    <rPh sb="6" eb="12">
      <t>コジンジギョウヌシヨウ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</si>
</sst>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9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0" fillId="2" borderId="8" xfId="0" applyFill="1" applyBorder="1">
      <alignment vertical="center"/>
    </xf>
    <xf numFmtId="0" fontId="0" fillId="0" borderId="8" xfId="0" applyBorder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"/>
    </xf>
    <xf numFmtId="0" fontId="3" fillId="0" borderId="0" xfId="2" applyFont="1" applyFill="1" applyAlignment="1" applyProtection="1">
      <alignment horizontal="left" vertical="center" shrinkToFit="1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55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35" xfId="2" applyFont="1" applyFill="1" applyBorder="1" applyAlignment="1" applyProtection="1">
      <alignment vertical="center"/>
    </xf>
    <xf numFmtId="0" fontId="7" fillId="0" borderId="38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36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15" fillId="2" borderId="0" xfId="2" applyFont="1" applyFill="1" applyBorder="1" applyAlignment="1" applyProtection="1">
      <alignment vertical="center"/>
      <protection locked="0"/>
    </xf>
    <xf numFmtId="38" fontId="6" fillId="2" borderId="0" xfId="1" applyFont="1" applyFill="1" applyAlignment="1" applyProtection="1">
      <alignment vertical="center"/>
      <protection locked="0"/>
    </xf>
    <xf numFmtId="38" fontId="6" fillId="0" borderId="0" xfId="1" applyFont="1" applyFill="1" applyAlignment="1" applyProtection="1">
      <alignment vertical="top"/>
      <protection locked="0"/>
    </xf>
    <xf numFmtId="38" fontId="15" fillId="2" borderId="0" xfId="1" applyFont="1" applyFill="1" applyBorder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vertical="center"/>
      <protection locked="0"/>
    </xf>
    <xf numFmtId="38" fontId="11" fillId="0" borderId="0" xfId="1" applyFont="1" applyFill="1" applyAlignment="1" applyProtection="1">
      <alignment vertical="top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0" fontId="15" fillId="0" borderId="0" xfId="2" applyFont="1" applyFill="1" applyAlignment="1" applyProtection="1">
      <alignment vertical="center"/>
      <protection locked="0"/>
    </xf>
    <xf numFmtId="0" fontId="15" fillId="2" borderId="0" xfId="2" applyFont="1" applyFill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 wrapText="1" shrinkToFit="1"/>
    </xf>
    <xf numFmtId="0" fontId="20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/>
    </xf>
    <xf numFmtId="0" fontId="20" fillId="0" borderId="0" xfId="2" applyFont="1" applyFill="1" applyBorder="1" applyAlignment="1" applyProtection="1">
      <alignment vertical="center" wrapText="1"/>
    </xf>
    <xf numFmtId="0" fontId="11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4" fillId="0" borderId="0" xfId="2" applyFont="1" applyFill="1" applyBorder="1" applyAlignment="1" applyProtection="1">
      <alignment vertical="center"/>
    </xf>
    <xf numFmtId="0" fontId="9" fillId="0" borderId="19" xfId="2" applyFont="1" applyFill="1" applyBorder="1" applyAlignment="1" applyProtection="1">
      <alignment horizontal="centerContinuous" vertical="center"/>
    </xf>
    <xf numFmtId="0" fontId="9" fillId="0" borderId="23" xfId="2" applyFont="1" applyFill="1" applyBorder="1" applyAlignment="1" applyProtection="1">
      <alignment horizontal="centerContinuous" vertical="center"/>
    </xf>
    <xf numFmtId="0" fontId="9" fillId="0" borderId="28" xfId="2" applyFont="1" applyFill="1" applyBorder="1" applyAlignment="1" applyProtection="1">
      <alignment horizontal="centerContinuous" vertical="center"/>
    </xf>
    <xf numFmtId="0" fontId="12" fillId="0" borderId="0" xfId="2" applyFont="1" applyFill="1" applyAlignment="1" applyProtection="1">
      <alignment horizontal="centerContinuous" vertical="center"/>
    </xf>
    <xf numFmtId="0" fontId="0" fillId="0" borderId="0" xfId="0" applyFill="1" applyBorder="1" applyProtection="1">
      <alignment vertical="center"/>
    </xf>
    <xf numFmtId="49" fontId="19" fillId="0" borderId="0" xfId="0" applyNumberFormat="1" applyFont="1" applyFill="1" applyBorder="1" applyAlignment="1" applyProtection="1">
      <alignment horizontal="center" vertical="center"/>
    </xf>
    <xf numFmtId="0" fontId="26" fillId="0" borderId="52" xfId="2" applyFont="1" applyFill="1" applyBorder="1" applyAlignment="1" applyProtection="1">
      <alignment vertical="center"/>
    </xf>
    <xf numFmtId="0" fontId="27" fillId="0" borderId="52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vertical="center"/>
      <protection locked="0"/>
    </xf>
    <xf numFmtId="38" fontId="15" fillId="0" borderId="0" xfId="2" applyNumberFormat="1" applyFont="1" applyFill="1" applyBorder="1" applyAlignment="1" applyProtection="1">
      <alignment vertical="center"/>
      <protection locked="0"/>
    </xf>
    <xf numFmtId="0" fontId="20" fillId="0" borderId="0" xfId="2" applyFont="1" applyFill="1" applyBorder="1" applyAlignment="1" applyProtection="1">
      <alignment vertical="center" wrapText="1"/>
      <protection locked="0"/>
    </xf>
    <xf numFmtId="0" fontId="12" fillId="0" borderId="22" xfId="2" applyFont="1" applyFill="1" applyBorder="1" applyAlignment="1" applyProtection="1">
      <alignment horizontal="center" vertical="center"/>
    </xf>
    <xf numFmtId="0" fontId="12" fillId="0" borderId="1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left" vertical="center" shrinkToFit="1"/>
    </xf>
    <xf numFmtId="0" fontId="11" fillId="0" borderId="6" xfId="2" applyFont="1" applyFill="1" applyBorder="1" applyAlignment="1" applyProtection="1">
      <alignment horizontal="left" vertical="center" shrinkToFit="1"/>
    </xf>
    <xf numFmtId="0" fontId="11" fillId="0" borderId="17" xfId="2" applyFont="1" applyFill="1" applyBorder="1" applyAlignment="1" applyProtection="1">
      <alignment horizontal="left" vertical="center" shrinkToFit="1"/>
    </xf>
    <xf numFmtId="0" fontId="11" fillId="0" borderId="16" xfId="2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17" xfId="2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center" vertical="center" shrinkToFit="1"/>
    </xf>
    <xf numFmtId="0" fontId="11" fillId="0" borderId="6" xfId="2" applyFont="1" applyFill="1" applyBorder="1" applyAlignment="1" applyProtection="1">
      <alignment horizontal="center" vertical="center" shrinkToFit="1"/>
    </xf>
    <xf numFmtId="0" fontId="11" fillId="0" borderId="17" xfId="2" applyFont="1" applyFill="1" applyBorder="1" applyAlignment="1" applyProtection="1">
      <alignment horizontal="center" vertical="center" shrinkToFit="1"/>
    </xf>
    <xf numFmtId="0" fontId="11" fillId="0" borderId="12" xfId="2" applyFont="1" applyFill="1" applyBorder="1" applyAlignment="1" applyProtection="1">
      <alignment horizontal="center" vertical="center" shrinkToFit="1"/>
    </xf>
    <xf numFmtId="0" fontId="11" fillId="0" borderId="13" xfId="2" applyFont="1" applyFill="1" applyBorder="1" applyAlignment="1" applyProtection="1">
      <alignment horizontal="center" vertical="center" shrinkToFit="1"/>
    </xf>
    <xf numFmtId="0" fontId="11" fillId="0" borderId="14" xfId="2" applyFont="1" applyFill="1" applyBorder="1" applyAlignment="1" applyProtection="1">
      <alignment horizontal="center" vertical="center" shrinkToFit="1"/>
    </xf>
    <xf numFmtId="0" fontId="11" fillId="0" borderId="16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17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11" fillId="0" borderId="12" xfId="2" applyFont="1" applyFill="1" applyBorder="1" applyAlignment="1" applyProtection="1">
      <alignment horizontal="center" vertical="center"/>
    </xf>
    <xf numFmtId="0" fontId="11" fillId="0" borderId="13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11" fillId="0" borderId="12" xfId="2" applyFont="1" applyFill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/>
    </xf>
    <xf numFmtId="0" fontId="11" fillId="0" borderId="34" xfId="2" applyFont="1" applyFill="1" applyBorder="1" applyAlignment="1" applyProtection="1">
      <alignment horizontal="center" vertical="center" shrinkToFit="1"/>
    </xf>
    <xf numFmtId="0" fontId="11" fillId="0" borderId="31" xfId="2" applyFont="1" applyFill="1" applyBorder="1" applyAlignment="1" applyProtection="1">
      <alignment horizontal="center" vertical="center" shrinkToFit="1"/>
    </xf>
    <xf numFmtId="0" fontId="11" fillId="0" borderId="32" xfId="2" applyFont="1" applyFill="1" applyBorder="1" applyAlignment="1" applyProtection="1">
      <alignment horizontal="center" vertical="center" shrinkToFit="1"/>
    </xf>
    <xf numFmtId="38" fontId="11" fillId="3" borderId="11" xfId="1" applyFont="1" applyFill="1" applyBorder="1" applyAlignment="1" applyProtection="1">
      <alignment horizontal="right" shrinkToFit="1"/>
    </xf>
    <xf numFmtId="38" fontId="11" fillId="3" borderId="20" xfId="1" applyFont="1" applyFill="1" applyBorder="1" applyAlignment="1" applyProtection="1">
      <alignment horizontal="right" shrinkToFit="1"/>
    </xf>
    <xf numFmtId="38" fontId="11" fillId="3" borderId="1" xfId="1" applyFont="1" applyFill="1" applyBorder="1" applyAlignment="1" applyProtection="1">
      <alignment horizontal="right" shrinkToFit="1"/>
    </xf>
    <xf numFmtId="38" fontId="11" fillId="3" borderId="0" xfId="1" applyFont="1" applyFill="1" applyBorder="1" applyAlignment="1" applyProtection="1">
      <alignment horizontal="right" shrinkToFit="1"/>
    </xf>
    <xf numFmtId="38" fontId="11" fillId="3" borderId="12" xfId="1" applyFont="1" applyFill="1" applyBorder="1" applyAlignment="1" applyProtection="1">
      <alignment horizontal="right" shrinkToFit="1"/>
    </xf>
    <xf numFmtId="38" fontId="11" fillId="3" borderId="13" xfId="1" applyFont="1" applyFill="1" applyBorder="1" applyAlignment="1" applyProtection="1">
      <alignment horizontal="right" shrinkToFit="1"/>
    </xf>
    <xf numFmtId="38" fontId="10" fillId="0" borderId="21" xfId="1" applyFont="1" applyFill="1" applyBorder="1" applyAlignment="1" applyProtection="1">
      <alignment horizontal="center"/>
    </xf>
    <xf numFmtId="38" fontId="10" fillId="0" borderId="24" xfId="1" applyFont="1" applyFill="1" applyBorder="1" applyAlignment="1" applyProtection="1">
      <alignment horizontal="center"/>
    </xf>
    <xf numFmtId="38" fontId="10" fillId="0" borderId="14" xfId="1" applyFont="1" applyFill="1" applyBorder="1" applyAlignment="1" applyProtection="1">
      <alignment horizontal="center"/>
    </xf>
    <xf numFmtId="38" fontId="11" fillId="3" borderId="11" xfId="1" applyFont="1" applyFill="1" applyBorder="1" applyAlignment="1" applyProtection="1">
      <alignment shrinkToFit="1"/>
    </xf>
    <xf numFmtId="38" fontId="11" fillId="3" borderId="20" xfId="1" applyFont="1" applyFill="1" applyBorder="1" applyAlignment="1" applyProtection="1">
      <alignment shrinkToFit="1"/>
    </xf>
    <xf numFmtId="38" fontId="10" fillId="0" borderId="25" xfId="1" applyFont="1" applyFill="1" applyBorder="1" applyAlignment="1" applyProtection="1">
      <alignment horizontal="center"/>
    </xf>
    <xf numFmtId="38" fontId="10" fillId="0" borderId="15" xfId="1" applyFont="1" applyFill="1" applyBorder="1" applyAlignment="1" applyProtection="1">
      <alignment horizontal="center"/>
    </xf>
    <xf numFmtId="0" fontId="11" fillId="0" borderId="44" xfId="2" applyFont="1" applyFill="1" applyBorder="1" applyAlignment="1" applyProtection="1">
      <alignment horizontal="center" vertical="center" shrinkToFit="1"/>
    </xf>
    <xf numFmtId="0" fontId="11" fillId="0" borderId="45" xfId="2" applyFont="1" applyFill="1" applyBorder="1" applyAlignment="1" applyProtection="1">
      <alignment horizontal="center" vertical="center" shrinkToFit="1"/>
    </xf>
    <xf numFmtId="0" fontId="11" fillId="0" borderId="46" xfId="2" applyFont="1" applyFill="1" applyBorder="1" applyAlignment="1" applyProtection="1">
      <alignment horizontal="center" vertical="center" shrinkToFit="1"/>
    </xf>
    <xf numFmtId="38" fontId="11" fillId="3" borderId="1" xfId="1" applyFont="1" applyFill="1" applyBorder="1" applyAlignment="1" applyProtection="1">
      <alignment horizontal="right" shrinkToFit="1"/>
      <protection locked="0"/>
    </xf>
    <xf numFmtId="38" fontId="11" fillId="3" borderId="0" xfId="1" applyFont="1" applyFill="1" applyBorder="1" applyAlignment="1" applyProtection="1">
      <alignment horizontal="right" shrinkToFit="1"/>
      <protection locked="0"/>
    </xf>
    <xf numFmtId="38" fontId="11" fillId="3" borderId="12" xfId="1" applyFont="1" applyFill="1" applyBorder="1" applyAlignment="1" applyProtection="1">
      <alignment horizontal="right" shrinkToFit="1"/>
      <protection locked="0"/>
    </xf>
    <xf numFmtId="38" fontId="11" fillId="3" borderId="13" xfId="1" applyFont="1" applyFill="1" applyBorder="1" applyAlignment="1" applyProtection="1">
      <alignment horizontal="right" shrinkToFit="1"/>
      <protection locked="0"/>
    </xf>
    <xf numFmtId="38" fontId="11" fillId="3" borderId="11" xfId="1" applyFont="1" applyFill="1" applyBorder="1" applyAlignment="1" applyProtection="1">
      <alignment horizontal="right" shrinkToFit="1"/>
      <protection locked="0"/>
    </xf>
    <xf numFmtId="38" fontId="11" fillId="3" borderId="20" xfId="1" applyFont="1" applyFill="1" applyBorder="1" applyAlignment="1" applyProtection="1">
      <alignment horizontal="right" shrinkToFit="1"/>
      <protection locked="0"/>
    </xf>
    <xf numFmtId="0" fontId="11" fillId="0" borderId="11" xfId="2" applyFont="1" applyFill="1" applyBorder="1" applyAlignment="1" applyProtection="1">
      <alignment horizontal="center" vertical="center" shrinkToFit="1"/>
    </xf>
    <xf numFmtId="0" fontId="11" fillId="0" borderId="20" xfId="2" applyFont="1" applyFill="1" applyBorder="1" applyAlignment="1" applyProtection="1">
      <alignment horizontal="center" vertical="center" shrinkToFit="1"/>
    </xf>
    <xf numFmtId="0" fontId="11" fillId="0" borderId="21" xfId="2" applyFont="1" applyFill="1" applyBorder="1" applyAlignment="1" applyProtection="1">
      <alignment horizontal="center" vertical="center" shrinkToFit="1"/>
    </xf>
    <xf numFmtId="0" fontId="11" fillId="0" borderId="1" xfId="2" applyFont="1" applyFill="1" applyBorder="1" applyAlignment="1" applyProtection="1">
      <alignment horizontal="center" vertical="center" shrinkToFit="1"/>
    </xf>
    <xf numFmtId="0" fontId="11" fillId="0" borderId="0" xfId="2" applyFont="1" applyFill="1" applyBorder="1" applyAlignment="1" applyProtection="1">
      <alignment horizontal="center" vertical="center" shrinkToFit="1"/>
    </xf>
    <xf numFmtId="0" fontId="11" fillId="0" borderId="24" xfId="2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38" fontId="10" fillId="0" borderId="26" xfId="1" applyFont="1" applyFill="1" applyBorder="1" applyAlignment="1" applyProtection="1">
      <alignment horizontal="center"/>
    </xf>
    <xf numFmtId="38" fontId="25" fillId="3" borderId="27" xfId="2" applyNumberFormat="1" applyFont="1" applyFill="1" applyBorder="1" applyAlignment="1" applyProtection="1">
      <alignment horizontal="right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center" vertical="center"/>
    </xf>
    <xf numFmtId="3" fontId="19" fillId="0" borderId="27" xfId="0" applyNumberFormat="1" applyFont="1" applyBorder="1" applyAlignment="1" applyProtection="1">
      <alignment horizontal="right" vertical="center"/>
    </xf>
    <xf numFmtId="3" fontId="19" fillId="0" borderId="23" xfId="0" applyNumberFormat="1" applyFont="1" applyBorder="1" applyAlignment="1" applyProtection="1">
      <alignment horizontal="right" vertical="center"/>
    </xf>
    <xf numFmtId="3" fontId="19" fillId="0" borderId="28" xfId="0" applyNumberFormat="1" applyFont="1" applyBorder="1" applyAlignment="1" applyProtection="1">
      <alignment horizontal="right" vertical="center"/>
    </xf>
    <xf numFmtId="0" fontId="7" fillId="3" borderId="27" xfId="2" applyFont="1" applyFill="1" applyBorder="1" applyAlignment="1" applyProtection="1">
      <alignment horizontal="center" vertical="center"/>
    </xf>
    <xf numFmtId="0" fontId="7" fillId="3" borderId="23" xfId="2" applyFont="1" applyFill="1" applyBorder="1" applyAlignment="1" applyProtection="1">
      <alignment horizontal="center" vertical="center"/>
    </xf>
    <xf numFmtId="0" fontId="7" fillId="3" borderId="28" xfId="2" applyFont="1" applyFill="1" applyBorder="1" applyAlignment="1" applyProtection="1">
      <alignment horizontal="center" vertical="center"/>
    </xf>
    <xf numFmtId="0" fontId="19" fillId="4" borderId="30" xfId="0" applyFont="1" applyFill="1" applyBorder="1" applyAlignment="1" applyProtection="1">
      <alignment horizontal="center" vertical="center"/>
    </xf>
    <xf numFmtId="0" fontId="19" fillId="4" borderId="9" xfId="0" applyFont="1" applyFill="1" applyBorder="1" applyAlignment="1" applyProtection="1">
      <alignment horizontal="center" vertical="center"/>
    </xf>
    <xf numFmtId="0" fontId="19" fillId="4" borderId="10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 applyProtection="1">
      <alignment horizontal="center" vertical="center" shrinkToFit="1"/>
    </xf>
    <xf numFmtId="0" fontId="20" fillId="0" borderId="10" xfId="0" applyFont="1" applyFill="1" applyBorder="1" applyAlignment="1" applyProtection="1">
      <alignment horizontal="center" vertical="center" shrinkToFit="1"/>
    </xf>
    <xf numFmtId="0" fontId="20" fillId="0" borderId="2" xfId="0" applyFont="1" applyFill="1" applyBorder="1" applyAlignment="1" applyProtection="1">
      <alignment horizontal="center" vertical="center" shrinkToFit="1"/>
    </xf>
    <xf numFmtId="0" fontId="7" fillId="3" borderId="42" xfId="2" applyFont="1" applyFill="1" applyBorder="1" applyAlignment="1" applyProtection="1">
      <alignment horizontal="center" vertical="center"/>
    </xf>
    <xf numFmtId="0" fontId="7" fillId="3" borderId="40" xfId="2" applyFont="1" applyFill="1" applyBorder="1" applyAlignment="1" applyProtection="1">
      <alignment horizontal="center" vertical="center"/>
    </xf>
    <xf numFmtId="0" fontId="7" fillId="3" borderId="43" xfId="2" applyFont="1" applyFill="1" applyBorder="1" applyAlignment="1" applyProtection="1">
      <alignment horizontal="center" vertical="center"/>
    </xf>
    <xf numFmtId="0" fontId="7" fillId="3" borderId="41" xfId="2" applyFont="1" applyFill="1" applyBorder="1" applyAlignment="1" applyProtection="1">
      <alignment horizontal="center" vertical="center"/>
    </xf>
    <xf numFmtId="3" fontId="19" fillId="0" borderId="40" xfId="0" applyNumberFormat="1" applyFont="1" applyBorder="1" applyAlignment="1" applyProtection="1">
      <alignment horizontal="right" vertical="center"/>
    </xf>
    <xf numFmtId="3" fontId="19" fillId="0" borderId="41" xfId="0" applyNumberFormat="1" applyFont="1" applyBorder="1" applyAlignment="1" applyProtection="1">
      <alignment horizontal="right" vertical="center"/>
    </xf>
    <xf numFmtId="0" fontId="19" fillId="0" borderId="33" xfId="0" applyFont="1" applyBorder="1" applyAlignment="1" applyProtection="1">
      <alignment horizontal="center" vertical="center"/>
    </xf>
    <xf numFmtId="0" fontId="19" fillId="0" borderId="31" xfId="0" applyFont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/>
    </xf>
    <xf numFmtId="3" fontId="19" fillId="0" borderId="34" xfId="0" applyNumberFormat="1" applyFont="1" applyBorder="1" applyAlignment="1" applyProtection="1">
      <alignment horizontal="right" vertical="center"/>
    </xf>
    <xf numFmtId="3" fontId="19" fillId="0" borderId="31" xfId="0" applyNumberFormat="1" applyFont="1" applyBorder="1" applyAlignment="1" applyProtection="1">
      <alignment horizontal="right" vertical="center"/>
    </xf>
    <xf numFmtId="3" fontId="19" fillId="0" borderId="32" xfId="0" applyNumberFormat="1" applyFont="1" applyBorder="1" applyAlignment="1" applyProtection="1">
      <alignment horizontal="right" vertical="center"/>
    </xf>
    <xf numFmtId="0" fontId="7" fillId="3" borderId="34" xfId="2" applyFont="1" applyFill="1" applyBorder="1" applyAlignment="1" applyProtection="1">
      <alignment horizontal="center" vertical="center"/>
    </xf>
    <xf numFmtId="0" fontId="7" fillId="3" borderId="31" xfId="2" applyFont="1" applyFill="1" applyBorder="1" applyAlignment="1" applyProtection="1">
      <alignment horizontal="center" vertical="center"/>
    </xf>
    <xf numFmtId="0" fontId="7" fillId="3" borderId="32" xfId="2" applyFont="1" applyFill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 shrinkToFit="1"/>
    </xf>
    <xf numFmtId="0" fontId="19" fillId="0" borderId="40" xfId="0" applyFont="1" applyBorder="1" applyAlignment="1" applyProtection="1">
      <alignment horizontal="center" vertical="center" shrinkToFit="1"/>
    </xf>
    <xf numFmtId="0" fontId="19" fillId="0" borderId="41" xfId="0" applyFont="1" applyBorder="1" applyAlignment="1" applyProtection="1">
      <alignment horizontal="center" vertical="center" shrinkToFit="1"/>
    </xf>
    <xf numFmtId="0" fontId="7" fillId="3" borderId="29" xfId="2" applyFont="1" applyFill="1" applyBorder="1" applyAlignment="1" applyProtection="1">
      <alignment horizontal="center" vertical="center"/>
    </xf>
    <xf numFmtId="0" fontId="7" fillId="3" borderId="37" xfId="2" applyFont="1" applyFill="1" applyBorder="1" applyAlignment="1" applyProtection="1">
      <alignment horizontal="center" vertical="center"/>
    </xf>
    <xf numFmtId="3" fontId="19" fillId="0" borderId="42" xfId="0" applyNumberFormat="1" applyFont="1" applyBorder="1" applyAlignment="1" applyProtection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3" fontId="19" fillId="0" borderId="47" xfId="0" applyNumberFormat="1" applyFont="1" applyBorder="1" applyAlignment="1" applyProtection="1">
      <alignment horizontal="right" vertical="center"/>
    </xf>
    <xf numFmtId="3" fontId="19" fillId="0" borderId="48" xfId="0" applyNumberFormat="1" applyFont="1" applyBorder="1" applyAlignment="1" applyProtection="1">
      <alignment horizontal="right" vertical="center"/>
    </xf>
    <xf numFmtId="3" fontId="19" fillId="0" borderId="49" xfId="0" applyNumberFormat="1" applyFont="1" applyBorder="1" applyAlignment="1" applyProtection="1">
      <alignment horizontal="right" vertical="center"/>
    </xf>
    <xf numFmtId="38" fontId="25" fillId="3" borderId="23" xfId="2" applyNumberFormat="1" applyFont="1" applyFill="1" applyBorder="1" applyAlignment="1" applyProtection="1">
      <alignment horizontal="right" shrinkToFit="1"/>
    </xf>
    <xf numFmtId="0" fontId="11" fillId="0" borderId="27" xfId="0" applyFont="1" applyFill="1" applyBorder="1" applyAlignment="1" applyProtection="1">
      <alignment horizontal="center" vertical="center"/>
    </xf>
    <xf numFmtId="0" fontId="19" fillId="0" borderId="50" xfId="0" applyFont="1" applyBorder="1" applyAlignment="1" applyProtection="1">
      <alignment horizontal="center" vertical="center"/>
    </xf>
    <xf numFmtId="0" fontId="19" fillId="0" borderId="48" xfId="0" applyFont="1" applyBorder="1" applyAlignment="1" applyProtection="1">
      <alignment horizontal="center" vertical="center"/>
    </xf>
    <xf numFmtId="0" fontId="19" fillId="0" borderId="49" xfId="0" applyFont="1" applyBorder="1" applyAlignment="1" applyProtection="1">
      <alignment horizontal="center" vertical="center"/>
    </xf>
    <xf numFmtId="0" fontId="11" fillId="0" borderId="52" xfId="2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shrinkToFit="1"/>
    </xf>
    <xf numFmtId="0" fontId="11" fillId="0" borderId="0" xfId="2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vertical="center" wrapText="1" shrinkToFit="1"/>
    </xf>
    <xf numFmtId="3" fontId="21" fillId="0" borderId="27" xfId="0" applyNumberFormat="1" applyFont="1" applyBorder="1" applyAlignment="1" applyProtection="1">
      <alignment horizontal="right" vertical="center"/>
    </xf>
    <xf numFmtId="3" fontId="21" fillId="0" borderId="23" xfId="0" applyNumberFormat="1" applyFont="1" applyBorder="1" applyAlignment="1" applyProtection="1">
      <alignment horizontal="right" vertical="center"/>
    </xf>
    <xf numFmtId="3" fontId="21" fillId="0" borderId="28" xfId="0" applyNumberFormat="1" applyFont="1" applyBorder="1" applyAlignment="1" applyProtection="1">
      <alignment horizontal="right" vertical="center"/>
    </xf>
    <xf numFmtId="3" fontId="21" fillId="0" borderId="4" xfId="0" applyNumberFormat="1" applyFont="1" applyBorder="1" applyAlignment="1" applyProtection="1">
      <alignment horizontal="right" vertical="center"/>
    </xf>
    <xf numFmtId="3" fontId="21" fillId="0" borderId="9" xfId="0" applyNumberFormat="1" applyFont="1" applyBorder="1" applyAlignment="1" applyProtection="1">
      <alignment horizontal="right" vertical="center"/>
    </xf>
    <xf numFmtId="3" fontId="21" fillId="0" borderId="10" xfId="0" applyNumberFormat="1" applyFont="1" applyBorder="1" applyAlignment="1" applyProtection="1">
      <alignment horizontal="right" vertical="center"/>
    </xf>
    <xf numFmtId="0" fontId="7" fillId="0" borderId="27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3" fontId="19" fillId="0" borderId="29" xfId="0" applyNumberFormat="1" applyFont="1" applyBorder="1" applyAlignment="1" applyProtection="1">
      <alignment horizontal="right" vertical="center"/>
    </xf>
    <xf numFmtId="3" fontId="19" fillId="0" borderId="51" xfId="0" applyNumberFormat="1" applyFont="1" applyBorder="1" applyAlignment="1" applyProtection="1">
      <alignment horizontal="right" vertical="center"/>
    </xf>
    <xf numFmtId="0" fontId="7" fillId="3" borderId="47" xfId="2" applyFont="1" applyFill="1" applyBorder="1" applyAlignment="1" applyProtection="1">
      <alignment horizontal="center" vertical="center"/>
    </xf>
    <xf numFmtId="0" fontId="7" fillId="3" borderId="48" xfId="2" applyFont="1" applyFill="1" applyBorder="1" applyAlignment="1" applyProtection="1">
      <alignment horizontal="center" vertical="center"/>
    </xf>
    <xf numFmtId="0" fontId="7" fillId="3" borderId="51" xfId="2" applyFont="1" applyFill="1" applyBorder="1" applyAlignment="1" applyProtection="1">
      <alignment horizontal="center" vertical="center"/>
    </xf>
    <xf numFmtId="0" fontId="7" fillId="3" borderId="49" xfId="2" applyFont="1" applyFill="1" applyBorder="1" applyAlignment="1" applyProtection="1">
      <alignment horizontal="center" vertical="center"/>
    </xf>
    <xf numFmtId="3" fontId="19" fillId="0" borderId="43" xfId="0" applyNumberFormat="1" applyFont="1" applyBorder="1" applyAlignment="1" applyProtection="1">
      <alignment horizontal="right" vertical="center"/>
    </xf>
    <xf numFmtId="3" fontId="19" fillId="0" borderId="37" xfId="0" applyNumberFormat="1" applyFont="1" applyBorder="1" applyAlignment="1" applyProtection="1">
      <alignment horizontal="right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53" xfId="0" applyFont="1" applyFill="1" applyBorder="1" applyAlignment="1" applyProtection="1">
      <alignment horizontal="center" vertical="center"/>
    </xf>
    <xf numFmtId="0" fontId="11" fillId="4" borderId="52" xfId="0" applyFont="1" applyFill="1" applyBorder="1" applyAlignment="1" applyProtection="1">
      <alignment horizontal="center" vertical="center"/>
    </xf>
    <xf numFmtId="0" fontId="11" fillId="4" borderId="5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52" xfId="0" applyFont="1" applyFill="1" applyBorder="1" applyAlignment="1" applyProtection="1">
      <alignment horizontal="center" vertical="center" shrinkToFit="1"/>
    </xf>
    <xf numFmtId="49" fontId="19" fillId="0" borderId="30" xfId="0" applyNumberFormat="1" applyFont="1" applyBorder="1" applyAlignment="1" applyProtection="1">
      <alignment horizontal="center" vertical="center"/>
    </xf>
    <xf numFmtId="49" fontId="19" fillId="0" borderId="9" xfId="0" applyNumberFormat="1" applyFont="1" applyBorder="1" applyAlignment="1" applyProtection="1">
      <alignment horizontal="center" vertical="center"/>
    </xf>
    <xf numFmtId="49" fontId="19" fillId="0" borderId="10" xfId="0" applyNumberFormat="1" applyFont="1" applyBorder="1" applyAlignment="1" applyProtection="1">
      <alignment horizontal="center" vertical="center"/>
    </xf>
    <xf numFmtId="177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49" fontId="19" fillId="0" borderId="19" xfId="0" applyNumberFormat="1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/>
    </xf>
    <xf numFmtId="49" fontId="19" fillId="0" borderId="28" xfId="0" applyNumberFormat="1" applyFont="1" applyBorder="1" applyAlignment="1" applyProtection="1">
      <alignment horizontal="center" vertical="center"/>
    </xf>
    <xf numFmtId="177" fontId="11" fillId="0" borderId="27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11" fillId="3" borderId="63" xfId="2" applyFont="1" applyFill="1" applyBorder="1" applyAlignment="1" applyProtection="1">
      <alignment horizontal="center" vertical="center"/>
    </xf>
    <xf numFmtId="0" fontId="11" fillId="3" borderId="62" xfId="2" applyFont="1" applyFill="1" applyBorder="1" applyAlignment="1" applyProtection="1">
      <alignment horizontal="center" vertical="center"/>
    </xf>
    <xf numFmtId="0" fontId="11" fillId="0" borderId="60" xfId="2" applyFont="1" applyFill="1" applyBorder="1" applyAlignment="1" applyProtection="1">
      <alignment horizontal="center" vertical="center" shrinkToFit="1"/>
    </xf>
    <xf numFmtId="0" fontId="11" fillId="0" borderId="61" xfId="2" applyFont="1" applyFill="1" applyBorder="1" applyAlignment="1" applyProtection="1">
      <alignment horizontal="center" vertical="center" shrinkToFit="1"/>
    </xf>
    <xf numFmtId="0" fontId="11" fillId="0" borderId="62" xfId="2" applyFont="1" applyFill="1" applyBorder="1" applyAlignment="1" applyProtection="1">
      <alignment horizontal="center" vertical="center" shrinkToFit="1"/>
    </xf>
    <xf numFmtId="0" fontId="11" fillId="3" borderId="59" xfId="2" applyFont="1" applyFill="1" applyBorder="1" applyAlignment="1" applyProtection="1">
      <alignment horizontal="center" vertical="center"/>
    </xf>
    <xf numFmtId="0" fontId="11" fillId="3" borderId="46" xfId="2" applyFont="1" applyFill="1" applyBorder="1" applyAlignment="1" applyProtection="1">
      <alignment horizontal="center" vertical="center"/>
    </xf>
    <xf numFmtId="0" fontId="11" fillId="3" borderId="58" xfId="2" applyFont="1" applyFill="1" applyBorder="1" applyAlignment="1" applyProtection="1">
      <alignment horizontal="center" vertical="center"/>
    </xf>
    <xf numFmtId="0" fontId="11" fillId="3" borderId="57" xfId="2" applyFont="1" applyFill="1" applyBorder="1" applyAlignment="1" applyProtection="1">
      <alignment horizontal="center" vertical="center"/>
    </xf>
    <xf numFmtId="0" fontId="11" fillId="0" borderId="55" xfId="2" applyFont="1" applyFill="1" applyBorder="1" applyAlignment="1" applyProtection="1">
      <alignment horizontal="center" vertical="center" shrinkToFit="1"/>
    </xf>
    <xf numFmtId="0" fontId="11" fillId="0" borderId="56" xfId="2" applyFont="1" applyFill="1" applyBorder="1" applyAlignment="1" applyProtection="1">
      <alignment horizontal="center" vertical="center" shrinkToFit="1"/>
    </xf>
    <xf numFmtId="0" fontId="11" fillId="0" borderId="57" xfId="2" applyFont="1" applyFill="1" applyBorder="1" applyAlignment="1" applyProtection="1">
      <alignment horizontal="center" vertical="center" shrinkToFit="1"/>
    </xf>
    <xf numFmtId="0" fontId="11" fillId="0" borderId="11" xfId="2" applyFont="1" applyFill="1" applyBorder="1" applyAlignment="1" applyProtection="1">
      <alignment horizontal="center" vertical="center"/>
    </xf>
    <xf numFmtId="0" fontId="11" fillId="0" borderId="21" xfId="2" applyFont="1" applyFill="1" applyBorder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24" xfId="2" applyFont="1" applyFill="1" applyBorder="1" applyAlignment="1" applyProtection="1">
      <alignment horizontal="center" vertical="center"/>
    </xf>
    <xf numFmtId="38" fontId="11" fillId="0" borderId="11" xfId="2" applyNumberFormat="1" applyFont="1" applyFill="1" applyBorder="1" applyAlignment="1" applyProtection="1">
      <alignment horizontal="center" vertical="center"/>
    </xf>
    <xf numFmtId="38" fontId="11" fillId="0" borderId="21" xfId="2" applyNumberFormat="1" applyFont="1" applyFill="1" applyBorder="1" applyAlignment="1" applyProtection="1">
      <alignment horizontal="center" vertical="center"/>
    </xf>
    <xf numFmtId="38" fontId="11" fillId="0" borderId="1" xfId="2" applyNumberFormat="1" applyFont="1" applyFill="1" applyBorder="1" applyAlignment="1" applyProtection="1">
      <alignment horizontal="center" vertical="center"/>
    </xf>
    <xf numFmtId="38" fontId="11" fillId="0" borderId="24" xfId="2" applyNumberFormat="1" applyFont="1" applyFill="1" applyBorder="1" applyAlignment="1" applyProtection="1">
      <alignment horizontal="center" vertical="center"/>
    </xf>
    <xf numFmtId="38" fontId="11" fillId="0" borderId="12" xfId="2" applyNumberFormat="1" applyFont="1" applyFill="1" applyBorder="1" applyAlignment="1" applyProtection="1">
      <alignment horizontal="center" vertical="center"/>
    </xf>
    <xf numFmtId="38" fontId="11" fillId="0" borderId="14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38" fontId="20" fillId="0" borderId="0" xfId="1" applyFont="1" applyFill="1" applyAlignment="1" applyProtection="1">
      <alignment vertical="center"/>
      <protection locked="0"/>
    </xf>
    <xf numFmtId="0" fontId="17" fillId="0" borderId="0" xfId="2" applyFont="1" applyFill="1" applyAlignment="1" applyProtection="1">
      <alignment vertical="center"/>
      <protection locked="0"/>
    </xf>
    <xf numFmtId="49" fontId="15" fillId="0" borderId="0" xfId="2" applyNumberFormat="1" applyFont="1" applyFill="1" applyBorder="1" applyAlignment="1" applyProtection="1">
      <alignment vertical="center"/>
      <protection locked="0"/>
    </xf>
    <xf numFmtId="49" fontId="15" fillId="2" borderId="0" xfId="2" applyNumberFormat="1" applyFont="1" applyFill="1" applyBorder="1" applyAlignment="1" applyProtection="1">
      <alignment vertical="center"/>
      <protection locked="0"/>
    </xf>
    <xf numFmtId="3" fontId="15" fillId="2" borderId="0" xfId="2" applyNumberFormat="1" applyFont="1" applyFill="1" applyBorder="1" applyAlignment="1" applyProtection="1">
      <alignment vertical="center"/>
      <protection locked="0"/>
    </xf>
    <xf numFmtId="3" fontId="19" fillId="0" borderId="0" xfId="2" applyNumberFormat="1" applyFont="1" applyFill="1" applyBorder="1" applyAlignment="1" applyProtection="1">
      <alignment vertical="center"/>
      <protection locked="0"/>
    </xf>
    <xf numFmtId="3" fontId="6" fillId="2" borderId="0" xfId="2" applyNumberFormat="1" applyFont="1" applyFill="1" applyBorder="1" applyAlignment="1" applyProtection="1">
      <alignment vertical="center"/>
      <protection locked="0"/>
    </xf>
    <xf numFmtId="49" fontId="15" fillId="2" borderId="0" xfId="2" applyNumberFormat="1" applyFont="1" applyFill="1" applyAlignment="1" applyProtection="1">
      <alignment horizontal="center"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16" fillId="2" borderId="0" xfId="1" applyNumberFormat="1" applyFont="1" applyFill="1" applyAlignment="1" applyProtection="1">
      <alignment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38" fontId="16" fillId="2" borderId="0" xfId="1" applyFont="1" applyFill="1" applyAlignment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8">
    <dxf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Y$19" lockText="1" noThreeD="1"/>
</file>

<file path=xl/ctrlProps/ctrlProp10.xml><?xml version="1.0" encoding="utf-8"?>
<formControlPr xmlns="http://schemas.microsoft.com/office/spreadsheetml/2009/9/main" objectType="CheckBox" fmlaLink="$AY$23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Y$25" lockText="1" noThreeD="1"/>
</file>

<file path=xl/ctrlProps/ctrlProp16.xml><?xml version="1.0" encoding="utf-8"?>
<formControlPr xmlns="http://schemas.microsoft.com/office/spreadsheetml/2009/9/main" objectType="CheckBox" fmlaLink="$AY$26" lockText="1" noThreeD="1"/>
</file>

<file path=xl/ctrlProps/ctrlProp17.xml><?xml version="1.0" encoding="utf-8"?>
<formControlPr xmlns="http://schemas.microsoft.com/office/spreadsheetml/2009/9/main" objectType="CheckBox" fmlaLink="$BA$28" lockText="1" noThreeD="1"/>
</file>

<file path=xl/ctrlProps/ctrlProp18.xml><?xml version="1.0" encoding="utf-8"?>
<formControlPr xmlns="http://schemas.microsoft.com/office/spreadsheetml/2009/9/main" objectType="CheckBox" fmlaLink="$BA$29" lockText="1" noThreeD="1"/>
</file>

<file path=xl/ctrlProps/ctrlProp19.xml><?xml version="1.0" encoding="utf-8"?>
<formControlPr xmlns="http://schemas.microsoft.com/office/spreadsheetml/2009/9/main" objectType="CheckBox" fmlaLink="$AY$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Y$8" lockText="1" noThreeD="1"/>
</file>

<file path=xl/ctrlProps/ctrlProp21.xml><?xml version="1.0" encoding="utf-8"?>
<formControlPr xmlns="http://schemas.microsoft.com/office/spreadsheetml/2009/9/main" objectType="CheckBox" fmlaLink="$AY$10" lockText="1" noThreeD="1"/>
</file>

<file path=xl/ctrlProps/ctrlProp22.xml><?xml version="1.0" encoding="utf-8"?>
<formControlPr xmlns="http://schemas.microsoft.com/office/spreadsheetml/2009/9/main" objectType="CheckBox" fmlaLink="$AY$11" lockText="1" noThreeD="1"/>
</file>

<file path=xl/ctrlProps/ctrlProp23.xml><?xml version="1.0" encoding="utf-8"?>
<formControlPr xmlns="http://schemas.microsoft.com/office/spreadsheetml/2009/9/main" objectType="CheckBox" fmlaLink="$AY$12" lockText="1" noThreeD="1"/>
</file>

<file path=xl/ctrlProps/ctrlProp24.xml><?xml version="1.0" encoding="utf-8"?>
<formControlPr xmlns="http://schemas.microsoft.com/office/spreadsheetml/2009/9/main" objectType="CheckBox" fmlaLink="$AY$13" lockText="1" noThreeD="1"/>
</file>

<file path=xl/ctrlProps/ctrlProp25.xml><?xml version="1.0" encoding="utf-8"?>
<formControlPr xmlns="http://schemas.microsoft.com/office/spreadsheetml/2009/9/main" objectType="CheckBox" fmlaLink="$AY$14" lockText="1" noThreeD="1"/>
</file>

<file path=xl/ctrlProps/ctrlProp26.xml><?xml version="1.0" encoding="utf-8"?>
<formControlPr xmlns="http://schemas.microsoft.com/office/spreadsheetml/2009/9/main" objectType="CheckBox" fmlaLink="$AY$15" lockText="1" noThreeD="1"/>
</file>

<file path=xl/ctrlProps/ctrlProp27.xml><?xml version="1.0" encoding="utf-8"?>
<formControlPr xmlns="http://schemas.microsoft.com/office/spreadsheetml/2009/9/main" objectType="CheckBox" fmlaLink="$AY$16" lockText="1" noThreeD="1"/>
</file>

<file path=xl/ctrlProps/ctrlProp28.xml><?xml version="1.0" encoding="utf-8"?>
<formControlPr xmlns="http://schemas.microsoft.com/office/spreadsheetml/2009/9/main" objectType="CheckBox" fmlaLink="$AY$17" lockText="1" noThreeD="1"/>
</file>

<file path=xl/ctrlProps/ctrlProp3.xml><?xml version="1.0" encoding="utf-8"?>
<formControlPr xmlns="http://schemas.microsoft.com/office/spreadsheetml/2009/9/main" objectType="CheckBox" fmlaLink="$AY$20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Y$21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9525</xdr:rowOff>
        </xdr:from>
        <xdr:to>
          <xdr:col>3</xdr:col>
          <xdr:colOff>47625</xdr:colOff>
          <xdr:row>7</xdr:row>
          <xdr:rowOff>9525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9525</xdr:rowOff>
        </xdr:from>
        <xdr:to>
          <xdr:col>3</xdr:col>
          <xdr:colOff>47625</xdr:colOff>
          <xdr:row>8</xdr:row>
          <xdr:rowOff>9525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9525</xdr:rowOff>
        </xdr:from>
        <xdr:to>
          <xdr:col>3</xdr:col>
          <xdr:colOff>47625</xdr:colOff>
          <xdr:row>8</xdr:row>
          <xdr:rowOff>9525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9525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9525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47625</xdr:colOff>
          <xdr:row>10</xdr:row>
          <xdr:rowOff>9525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47625</xdr:colOff>
          <xdr:row>10</xdr:row>
          <xdr:rowOff>9525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47625</xdr:colOff>
          <xdr:row>10</xdr:row>
          <xdr:rowOff>9525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47625</xdr:colOff>
          <xdr:row>10</xdr:row>
          <xdr:rowOff>9525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47625</xdr:colOff>
          <xdr:row>11</xdr:row>
          <xdr:rowOff>9525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47625</xdr:colOff>
          <xdr:row>11</xdr:row>
          <xdr:rowOff>9525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47625</xdr:colOff>
          <xdr:row>11</xdr:row>
          <xdr:rowOff>9525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47625</xdr:colOff>
          <xdr:row>11</xdr:row>
          <xdr:rowOff>9525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47625</xdr:colOff>
          <xdr:row>11</xdr:row>
          <xdr:rowOff>9525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9525</xdr:rowOff>
        </xdr:from>
        <xdr:to>
          <xdr:col>3</xdr:col>
          <xdr:colOff>47625</xdr:colOff>
          <xdr:row>12</xdr:row>
          <xdr:rowOff>9525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31</xdr:col>
      <xdr:colOff>63500</xdr:colOff>
      <xdr:row>31</xdr:row>
      <xdr:rowOff>566</xdr:rowOff>
    </xdr:from>
    <xdr:to>
      <xdr:col>32</xdr:col>
      <xdr:colOff>35719</xdr:colOff>
      <xdr:row>32</xdr:row>
      <xdr:rowOff>339328</xdr:rowOff>
    </xdr:to>
    <xdr:sp macro="" textlink="">
      <xdr:nvSpPr>
        <xdr:cNvPr id="3" name="右中かっこ 2"/>
        <xdr:cNvSpPr/>
      </xdr:nvSpPr>
      <xdr:spPr>
        <a:xfrm>
          <a:off x="5488214" y="6350566"/>
          <a:ext cx="135505" cy="683476"/>
        </a:xfrm>
        <a:prstGeom prst="rightBrace">
          <a:avLst>
            <a:gd name="adj1" fmla="val 46722"/>
            <a:gd name="adj2" fmla="val 50329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</xdr:colOff>
      <xdr:row>40</xdr:row>
      <xdr:rowOff>0</xdr:rowOff>
    </xdr:from>
    <xdr:to>
      <xdr:col>15</xdr:col>
      <xdr:colOff>57944</xdr:colOff>
      <xdr:row>41</xdr:row>
      <xdr:rowOff>338762</xdr:rowOff>
    </xdr:to>
    <xdr:sp macro="" textlink="">
      <xdr:nvSpPr>
        <xdr:cNvPr id="118" name="右中かっこ 117"/>
        <xdr:cNvSpPr/>
      </xdr:nvSpPr>
      <xdr:spPr>
        <a:xfrm>
          <a:off x="2714625" y="9286875"/>
          <a:ext cx="134144" cy="681662"/>
        </a:xfrm>
        <a:prstGeom prst="rightBrace">
          <a:avLst>
            <a:gd name="adj1" fmla="val 46722"/>
            <a:gd name="adj2" fmla="val 50329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57150</xdr:rowOff>
        </xdr:from>
        <xdr:to>
          <xdr:col>13</xdr:col>
          <xdr:colOff>28575</xdr:colOff>
          <xdr:row>19</xdr:row>
          <xdr:rowOff>295275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20</xdr:row>
          <xdr:rowOff>38100</xdr:rowOff>
        </xdr:from>
        <xdr:to>
          <xdr:col>13</xdr:col>
          <xdr:colOff>38100</xdr:colOff>
          <xdr:row>20</xdr:row>
          <xdr:rowOff>276225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25</xdr:row>
          <xdr:rowOff>38100</xdr:rowOff>
        </xdr:from>
        <xdr:to>
          <xdr:col>18</xdr:col>
          <xdr:colOff>123825</xdr:colOff>
          <xdr:row>25</xdr:row>
          <xdr:rowOff>276225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26</xdr:row>
          <xdr:rowOff>38100</xdr:rowOff>
        </xdr:from>
        <xdr:to>
          <xdr:col>18</xdr:col>
          <xdr:colOff>123825</xdr:colOff>
          <xdr:row>26</xdr:row>
          <xdr:rowOff>276225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120650</xdr:colOff>
          <xdr:row>31</xdr:row>
          <xdr:rowOff>46037</xdr:rowOff>
        </xdr:from>
        <xdr:to>
          <xdr:col>16</xdr:col>
          <xdr:colOff>101600</xdr:colOff>
          <xdr:row>34</xdr:row>
          <xdr:rowOff>284162</xdr:rowOff>
        </xdr:to>
        <xdr:grpSp>
          <xdr:nvGrpSpPr>
            <xdr:cNvPr id="2" name="グループ化 1"/>
            <xdr:cNvGrpSpPr/>
          </xdr:nvGrpSpPr>
          <xdr:grpSpPr>
            <a:xfrm>
              <a:off x="2716213" y="7626350"/>
              <a:ext cx="298450" cy="1262062"/>
              <a:chOff x="2335213" y="8435995"/>
              <a:chExt cx="298450" cy="1262063"/>
            </a:xfrm>
          </xdr:grpSpPr>
          <xdr:sp macro="" textlink="">
            <xdr:nvSpPr>
              <xdr:cNvPr id="10344" name="Check Box 104" hidden="1">
                <a:extLst>
                  <a:ext uri="{63B3BB69-23CF-44E3-9099-C40C66FF867C}">
                    <a14:compatExt spid="_x0000_s10344"/>
                  </a:ext>
                </a:extLst>
              </xdr:cNvPr>
              <xdr:cNvSpPr/>
            </xdr:nvSpPr>
            <xdr:spPr>
              <a:xfrm>
                <a:off x="2335213" y="8435995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0349" name="Check Box 109" hidden="1">
                <a:extLst>
                  <a:ext uri="{63B3BB69-23CF-44E3-9099-C40C66FF867C}">
                    <a14:compatExt spid="_x0000_s10349"/>
                  </a:ext>
                </a:extLst>
              </xdr:cNvPr>
              <xdr:cNvSpPr/>
            </xdr:nvSpPr>
            <xdr:spPr>
              <a:xfrm>
                <a:off x="2335213" y="8777288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0351" name="Check Box 111" hidden="1">
                <a:extLst>
                  <a:ext uri="{63B3BB69-23CF-44E3-9099-C40C66FF867C}">
                    <a14:compatExt spid="_x0000_s10351"/>
                  </a:ext>
                </a:extLst>
              </xdr:cNvPr>
              <xdr:cNvSpPr/>
            </xdr:nvSpPr>
            <xdr:spPr>
              <a:xfrm>
                <a:off x="2335213" y="9118600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0352" name="Check Box 112" hidden="1">
                <a:extLst>
                  <a:ext uri="{63B3BB69-23CF-44E3-9099-C40C66FF867C}">
                    <a14:compatExt spid="_x0000_s10352"/>
                  </a:ext>
                </a:extLst>
              </xdr:cNvPr>
              <xdr:cNvSpPr/>
            </xdr:nvSpPr>
            <xdr:spPr>
              <a:xfrm>
                <a:off x="2335213" y="9459933"/>
                <a:ext cx="298450" cy="2381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106363</xdr:colOff>
          <xdr:row>31</xdr:row>
          <xdr:rowOff>49213</xdr:rowOff>
        </xdr:from>
        <xdr:to>
          <xdr:col>28</xdr:col>
          <xdr:colOff>88901</xdr:colOff>
          <xdr:row>34</xdr:row>
          <xdr:rowOff>296863</xdr:rowOff>
        </xdr:to>
        <xdr:grpSp>
          <xdr:nvGrpSpPr>
            <xdr:cNvPr id="6" name="グループ化 5"/>
            <xdr:cNvGrpSpPr/>
          </xdr:nvGrpSpPr>
          <xdr:grpSpPr>
            <a:xfrm>
              <a:off x="4622801" y="7629526"/>
              <a:ext cx="300038" cy="1271587"/>
              <a:chOff x="4265613" y="8455027"/>
              <a:chExt cx="300065" cy="1271594"/>
            </a:xfrm>
          </xdr:grpSpPr>
          <xdr:sp macro="" textlink="">
            <xdr:nvSpPr>
              <xdr:cNvPr id="10354" name="Check Box 114" hidden="1">
                <a:extLst>
                  <a:ext uri="{63B3BB69-23CF-44E3-9099-C40C66FF867C}">
                    <a14:compatExt spid="_x0000_s10354"/>
                  </a:ext>
                </a:extLst>
              </xdr:cNvPr>
              <xdr:cNvSpPr/>
            </xdr:nvSpPr>
            <xdr:spPr>
              <a:xfrm>
                <a:off x="4267228" y="8455027"/>
                <a:ext cx="298450" cy="246057"/>
              </a:xfrm>
              <a:prstGeom prst="rect">
                <a:avLst/>
              </a:prstGeom>
            </xdr:spPr>
          </xdr:sp>
          <xdr:sp macro="" textlink="">
            <xdr:nvSpPr>
              <xdr:cNvPr id="10356" name="Check Box 116" hidden="1">
                <a:extLst>
                  <a:ext uri="{63B3BB69-23CF-44E3-9099-C40C66FF867C}">
                    <a14:compatExt spid="_x0000_s10356"/>
                  </a:ext>
                </a:extLst>
              </xdr:cNvPr>
              <xdr:cNvSpPr/>
            </xdr:nvSpPr>
            <xdr:spPr>
              <a:xfrm>
                <a:off x="4265613" y="8796338"/>
                <a:ext cx="298450" cy="247650"/>
              </a:xfrm>
              <a:prstGeom prst="rect">
                <a:avLst/>
              </a:prstGeom>
            </xdr:spPr>
          </xdr:sp>
          <xdr:sp macro="" textlink="">
            <xdr:nvSpPr>
              <xdr:cNvPr id="10357" name="Check Box 117" hidden="1">
                <a:extLst>
                  <a:ext uri="{63B3BB69-23CF-44E3-9099-C40C66FF867C}">
                    <a14:compatExt spid="_x0000_s10357"/>
                  </a:ext>
                </a:extLst>
              </xdr:cNvPr>
              <xdr:cNvSpPr/>
            </xdr:nvSpPr>
            <xdr:spPr>
              <a:xfrm>
                <a:off x="4265613" y="9137650"/>
                <a:ext cx="298450" cy="247650"/>
              </a:xfrm>
              <a:prstGeom prst="rect">
                <a:avLst/>
              </a:prstGeom>
            </xdr:spPr>
          </xdr:sp>
          <xdr:sp macro="" textlink="">
            <xdr:nvSpPr>
              <xdr:cNvPr id="10358" name="Check Box 118" hidden="1">
                <a:extLst>
                  <a:ext uri="{63B3BB69-23CF-44E3-9099-C40C66FF867C}">
                    <a14:compatExt spid="_x0000_s10358"/>
                  </a:ext>
                </a:extLst>
              </xdr:cNvPr>
              <xdr:cNvSpPr/>
            </xdr:nvSpPr>
            <xdr:spPr>
              <a:xfrm>
                <a:off x="4265613" y="9478971"/>
                <a:ext cx="298450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15</xdr:col>
      <xdr:colOff>85725</xdr:colOff>
      <xdr:row>40</xdr:row>
      <xdr:rowOff>9525</xdr:rowOff>
    </xdr:from>
    <xdr:to>
      <xdr:col>36</xdr:col>
      <xdr:colOff>141599</xdr:colOff>
      <xdr:row>41</xdr:row>
      <xdr:rowOff>260679</xdr:rowOff>
    </xdr:to>
    <xdr:sp macro="" textlink="">
      <xdr:nvSpPr>
        <xdr:cNvPr id="34" name="テキスト ボックス 33"/>
        <xdr:cNvSpPr txBox="1"/>
      </xdr:nvSpPr>
      <xdr:spPr>
        <a:xfrm>
          <a:off x="2876550" y="10763250"/>
          <a:ext cx="3465824" cy="5940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誓約書兼取引状況申告書の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取引状況申告書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のうち「①」欄に該当する事業者のみ対象</a:t>
          </a:r>
        </a:p>
      </xdr:txBody>
    </xdr:sp>
    <xdr:clientData/>
  </xdr:twoCellAnchor>
  <xdr:twoCellAnchor>
    <xdr:from>
      <xdr:col>33</xdr:col>
      <xdr:colOff>9525</xdr:colOff>
      <xdr:row>30</xdr:row>
      <xdr:rowOff>285749</xdr:rowOff>
    </xdr:from>
    <xdr:to>
      <xdr:col>47</xdr:col>
      <xdr:colOff>123825</xdr:colOff>
      <xdr:row>33</xdr:row>
      <xdr:rowOff>200025</xdr:rowOff>
    </xdr:to>
    <xdr:sp macro="" textlink="">
      <xdr:nvSpPr>
        <xdr:cNvPr id="35" name="テキスト ボックス 34"/>
        <xdr:cNvSpPr txBox="1"/>
      </xdr:nvSpPr>
      <xdr:spPr>
        <a:xfrm>
          <a:off x="5724525" y="8020049"/>
          <a:ext cx="2381250" cy="942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誓約書兼取引状況申告書の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取引状況申告書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のうち「①」欄に該当する事業者のみ対象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workbookViewId="0">
      <selection activeCell="B26" sqref="B26"/>
    </sheetView>
  </sheetViews>
  <sheetFormatPr defaultRowHeight="18.75"/>
  <cols>
    <col min="1" max="1" width="19.5" customWidth="1"/>
    <col min="2" max="2" width="17.375" customWidth="1"/>
    <col min="3" max="3" width="18.75" customWidth="1"/>
    <col min="6" max="6" width="10.625" customWidth="1"/>
  </cols>
  <sheetData>
    <row r="1" spans="1:5" ht="25.5" customHeight="1">
      <c r="A1" t="s">
        <v>29</v>
      </c>
    </row>
    <row r="2" spans="1:5" ht="25.5" customHeight="1">
      <c r="A2" t="s">
        <v>39</v>
      </c>
    </row>
    <row r="3" spans="1:5" ht="34.5" customHeight="1">
      <c r="B3" s="17" t="s">
        <v>37</v>
      </c>
    </row>
    <row r="4" spans="1:5" ht="25.5" customHeight="1">
      <c r="A4" s="18">
        <v>44562</v>
      </c>
      <c r="C4" s="172"/>
      <c r="D4" s="17"/>
      <c r="E4" s="17"/>
    </row>
    <row r="5" spans="1:5" ht="25.5" customHeight="1">
      <c r="A5" s="18">
        <v>44593</v>
      </c>
      <c r="C5" s="172"/>
      <c r="D5" s="17"/>
      <c r="E5" s="17"/>
    </row>
    <row r="6" spans="1:5" ht="25.5" customHeight="1">
      <c r="C6" s="14"/>
      <c r="D6" s="14"/>
      <c r="E6" s="14"/>
    </row>
    <row r="7" spans="1:5" ht="25.5" customHeight="1">
      <c r="A7" t="s">
        <v>41</v>
      </c>
      <c r="C7" s="14"/>
      <c r="D7" s="14"/>
      <c r="E7" s="14"/>
    </row>
    <row r="8" spans="1:5" ht="25.5" customHeight="1">
      <c r="A8" t="s">
        <v>42</v>
      </c>
      <c r="B8" s="14" t="s">
        <v>43</v>
      </c>
      <c r="C8" s="17" t="s">
        <v>44</v>
      </c>
      <c r="D8" s="17"/>
      <c r="E8" s="14"/>
    </row>
    <row r="9" spans="1:5" ht="25.5" customHeight="1">
      <c r="A9" t="s">
        <v>40</v>
      </c>
      <c r="B9" s="14" t="s">
        <v>43</v>
      </c>
      <c r="C9" t="s">
        <v>80</v>
      </c>
    </row>
    <row r="10" spans="1:5" ht="25.5" customHeight="1">
      <c r="B10" s="14"/>
    </row>
    <row r="11" spans="1:5" ht="25.5" customHeight="1"/>
    <row r="12" spans="1:5" ht="60" customHeight="1">
      <c r="A12" t="s">
        <v>81</v>
      </c>
      <c r="D12" s="13" t="s">
        <v>37</v>
      </c>
    </row>
    <row r="13" spans="1:5" ht="25.5" customHeight="1">
      <c r="A13" s="171" t="s">
        <v>45</v>
      </c>
      <c r="B13" s="15" t="s">
        <v>27</v>
      </c>
      <c r="C13" s="15" t="s">
        <v>32</v>
      </c>
      <c r="D13" s="15"/>
      <c r="E13" t="s">
        <v>47</v>
      </c>
    </row>
    <row r="14" spans="1:5" ht="25.5" customHeight="1">
      <c r="A14" s="171"/>
      <c r="B14" s="15" t="s">
        <v>28</v>
      </c>
      <c r="C14" s="15" t="s">
        <v>33</v>
      </c>
      <c r="D14" s="15"/>
    </row>
    <row r="15" spans="1:5" ht="25.5" customHeight="1"/>
    <row r="16" spans="1:5" ht="63.75" customHeight="1">
      <c r="A16" t="s">
        <v>38</v>
      </c>
      <c r="D16" s="13" t="s">
        <v>37</v>
      </c>
    </row>
    <row r="17" spans="1:5" ht="25.5" customHeight="1">
      <c r="A17" s="171" t="s">
        <v>46</v>
      </c>
      <c r="B17" s="15" t="s">
        <v>27</v>
      </c>
      <c r="C17" s="15" t="s">
        <v>34</v>
      </c>
      <c r="D17" s="15"/>
      <c r="E17" t="s">
        <v>47</v>
      </c>
    </row>
    <row r="18" spans="1:5" ht="25.5" customHeight="1">
      <c r="A18" s="171"/>
      <c r="B18" s="15" t="s">
        <v>28</v>
      </c>
      <c r="C18" s="15" t="s">
        <v>35</v>
      </c>
      <c r="D18" s="15"/>
    </row>
    <row r="19" spans="1:5" ht="25.5" customHeight="1"/>
    <row r="20" spans="1:5" ht="25.5" customHeight="1"/>
    <row r="21" spans="1:5" ht="25.5" customHeight="1">
      <c r="A21" t="s">
        <v>48</v>
      </c>
    </row>
    <row r="22" spans="1:5" ht="25.5" customHeight="1">
      <c r="A22" t="s">
        <v>49</v>
      </c>
      <c r="B22" t="s">
        <v>50</v>
      </c>
      <c r="C22" t="s">
        <v>59</v>
      </c>
      <c r="D22" t="s">
        <v>60</v>
      </c>
      <c r="E22" t="s">
        <v>59</v>
      </c>
    </row>
    <row r="23" spans="1:5" ht="25.5" customHeight="1">
      <c r="A23" t="s">
        <v>51</v>
      </c>
      <c r="B23" t="s">
        <v>62</v>
      </c>
      <c r="D23" t="s">
        <v>62</v>
      </c>
    </row>
    <row r="24" spans="1:5" ht="25.5" customHeight="1">
      <c r="A24" t="s">
        <v>52</v>
      </c>
      <c r="B24" t="s">
        <v>63</v>
      </c>
      <c r="D24" t="s">
        <v>63</v>
      </c>
    </row>
    <row r="25" spans="1:5" ht="25.5" customHeight="1">
      <c r="A25" t="s">
        <v>53</v>
      </c>
      <c r="B25" t="s">
        <v>56</v>
      </c>
      <c r="D25" t="s">
        <v>56</v>
      </c>
    </row>
    <row r="26" spans="1:5">
      <c r="A26" t="s">
        <v>54</v>
      </c>
      <c r="B26" t="s">
        <v>64</v>
      </c>
      <c r="D26" t="s">
        <v>64</v>
      </c>
    </row>
    <row r="27" spans="1:5">
      <c r="C27" t="s">
        <v>61</v>
      </c>
      <c r="E27" t="s">
        <v>61</v>
      </c>
    </row>
  </sheetData>
  <mergeCells count="3">
    <mergeCell ref="A13:A14"/>
    <mergeCell ref="A17:A18"/>
    <mergeCell ref="C4:C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196"/>
  <sheetViews>
    <sheetView showGridLines="0" tabSelected="1" zoomScale="120" zoomScaleNormal="120" zoomScaleSheetLayoutView="100" workbookViewId="0">
      <selection activeCell="I7" sqref="I7:N9"/>
    </sheetView>
  </sheetViews>
  <sheetFormatPr defaultColWidth="2.875" defaultRowHeight="18" customHeight="1"/>
  <cols>
    <col min="1" max="1" width="1.875" style="11" customWidth="1"/>
    <col min="2" max="3" width="2.125" style="11" customWidth="1"/>
    <col min="4" max="4" width="5.125" style="11" customWidth="1"/>
    <col min="5" max="7" width="2.125" style="11" customWidth="1"/>
    <col min="8" max="8" width="4.125" style="11" customWidth="1"/>
    <col min="9" max="19" width="2.125" style="11" customWidth="1"/>
    <col min="20" max="20" width="1.75" style="11" customWidth="1"/>
    <col min="21" max="21" width="2.625" style="11" customWidth="1"/>
    <col min="22" max="48" width="2.125" style="11" customWidth="1"/>
    <col min="49" max="49" width="2.625" style="11" customWidth="1"/>
    <col min="50" max="50" width="3.125" style="44" hidden="1" customWidth="1"/>
    <col min="51" max="51" width="10.25" style="47" hidden="1" customWidth="1"/>
    <col min="52" max="52" width="10.25" style="37" hidden="1" customWidth="1"/>
    <col min="53" max="53" width="10" style="251" hidden="1" customWidth="1"/>
    <col min="54" max="54" width="4.5" style="37" hidden="1" customWidth="1"/>
    <col min="55" max="55" width="7.125" style="37" hidden="1" customWidth="1"/>
    <col min="56" max="193" width="1.625" style="11" customWidth="1"/>
    <col min="194" max="16384" width="2.875" style="11"/>
  </cols>
  <sheetData>
    <row r="1" spans="1:72" ht="33">
      <c r="B1" s="59" t="s">
        <v>102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72" ht="19.5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0"/>
      <c r="AH2" s="2"/>
      <c r="AI2" s="2"/>
      <c r="AJ2" s="2"/>
      <c r="AK2" s="2"/>
      <c r="AL2" s="2"/>
      <c r="AM2" s="54"/>
      <c r="AN2" s="2"/>
      <c r="AO2" s="2"/>
      <c r="AP2" s="2"/>
      <c r="AQ2" s="54"/>
      <c r="AR2" s="2"/>
      <c r="AS2" s="2"/>
      <c r="AT2" s="2"/>
      <c r="AU2" s="54"/>
      <c r="AV2" s="2"/>
      <c r="AW2" s="2"/>
    </row>
    <row r="3" spans="1:72" ht="31.5" hidden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252"/>
    </row>
    <row r="4" spans="1:72" ht="30.75" thickBot="1">
      <c r="B4" s="63" t="s">
        <v>101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</row>
    <row r="5" spans="1:72" ht="24.95" customHeight="1">
      <c r="B5" s="70" t="s">
        <v>74</v>
      </c>
      <c r="C5" s="71"/>
      <c r="D5" s="71"/>
      <c r="E5" s="71"/>
      <c r="F5" s="71"/>
      <c r="G5" s="71"/>
      <c r="H5" s="72"/>
      <c r="I5" s="73" t="s">
        <v>15</v>
      </c>
      <c r="J5" s="74"/>
      <c r="K5" s="74"/>
      <c r="L5" s="74"/>
      <c r="M5" s="74"/>
      <c r="N5" s="74"/>
      <c r="O5" s="75"/>
      <c r="P5" s="76" t="s">
        <v>67</v>
      </c>
      <c r="Q5" s="77"/>
      <c r="R5" s="77"/>
      <c r="S5" s="78"/>
      <c r="T5" s="73" t="s">
        <v>15</v>
      </c>
      <c r="U5" s="74"/>
      <c r="V5" s="74"/>
      <c r="W5" s="74"/>
      <c r="X5" s="74"/>
      <c r="Y5" s="74"/>
      <c r="Z5" s="75"/>
      <c r="AA5" s="82" t="s">
        <v>22</v>
      </c>
      <c r="AB5" s="83"/>
      <c r="AC5" s="83"/>
      <c r="AD5" s="83"/>
      <c r="AE5" s="83"/>
      <c r="AF5" s="84"/>
      <c r="AG5" s="82" t="s">
        <v>4</v>
      </c>
      <c r="AH5" s="83"/>
      <c r="AI5" s="83"/>
      <c r="AJ5" s="83"/>
      <c r="AK5" s="84"/>
      <c r="AL5" s="82" t="s">
        <v>5</v>
      </c>
      <c r="AM5" s="83"/>
      <c r="AN5" s="83"/>
      <c r="AO5" s="83"/>
      <c r="AP5" s="84"/>
      <c r="AQ5" s="82" t="s">
        <v>6</v>
      </c>
      <c r="AR5" s="83"/>
      <c r="AS5" s="83"/>
      <c r="AT5" s="83"/>
      <c r="AU5" s="83"/>
      <c r="AV5" s="83"/>
      <c r="AW5" s="85"/>
      <c r="AX5" s="65"/>
      <c r="AY5" s="42"/>
    </row>
    <row r="6" spans="1:72" ht="19.5" customHeight="1">
      <c r="B6" s="68" t="s">
        <v>2</v>
      </c>
      <c r="C6" s="69"/>
      <c r="D6" s="93" t="s">
        <v>94</v>
      </c>
      <c r="E6" s="94"/>
      <c r="F6" s="94"/>
      <c r="G6" s="94"/>
      <c r="H6" s="95"/>
      <c r="I6" s="86" t="s">
        <v>16</v>
      </c>
      <c r="J6" s="87"/>
      <c r="K6" s="87"/>
      <c r="L6" s="87"/>
      <c r="M6" s="87"/>
      <c r="N6" s="87"/>
      <c r="O6" s="88"/>
      <c r="P6" s="79"/>
      <c r="Q6" s="80"/>
      <c r="R6" s="80"/>
      <c r="S6" s="81"/>
      <c r="T6" s="89" t="s">
        <v>17</v>
      </c>
      <c r="U6" s="90"/>
      <c r="V6" s="90"/>
      <c r="W6" s="90"/>
      <c r="X6" s="90"/>
      <c r="Y6" s="90"/>
      <c r="Z6" s="91"/>
      <c r="AA6" s="86" t="s">
        <v>18</v>
      </c>
      <c r="AB6" s="87"/>
      <c r="AC6" s="87"/>
      <c r="AD6" s="87"/>
      <c r="AE6" s="87"/>
      <c r="AF6" s="88"/>
      <c r="AG6" s="86" t="s">
        <v>19</v>
      </c>
      <c r="AH6" s="87"/>
      <c r="AI6" s="87"/>
      <c r="AJ6" s="87"/>
      <c r="AK6" s="88"/>
      <c r="AL6" s="86" t="s">
        <v>20</v>
      </c>
      <c r="AM6" s="87"/>
      <c r="AN6" s="87"/>
      <c r="AO6" s="87"/>
      <c r="AP6" s="88"/>
      <c r="AQ6" s="86" t="s">
        <v>21</v>
      </c>
      <c r="AR6" s="87"/>
      <c r="AS6" s="87"/>
      <c r="AT6" s="87"/>
      <c r="AU6" s="87"/>
      <c r="AV6" s="87"/>
      <c r="AW6" s="92"/>
      <c r="AX6" s="46"/>
      <c r="AY6" s="253"/>
    </row>
    <row r="7" spans="1:72" ht="20.100000000000001" customHeight="1">
      <c r="B7" s="235"/>
      <c r="C7" s="236"/>
      <c r="D7" s="237" t="s">
        <v>0</v>
      </c>
      <c r="E7" s="238"/>
      <c r="F7" s="239"/>
      <c r="G7" s="244" t="s">
        <v>23</v>
      </c>
      <c r="H7" s="245"/>
      <c r="I7" s="116"/>
      <c r="J7" s="117"/>
      <c r="K7" s="117"/>
      <c r="L7" s="117"/>
      <c r="M7" s="117"/>
      <c r="N7" s="117"/>
      <c r="O7" s="102" t="s">
        <v>3</v>
      </c>
      <c r="P7" s="118" t="s">
        <v>25</v>
      </c>
      <c r="Q7" s="119"/>
      <c r="R7" s="119"/>
      <c r="S7" s="120"/>
      <c r="T7" s="116"/>
      <c r="U7" s="117"/>
      <c r="V7" s="117"/>
      <c r="W7" s="117"/>
      <c r="X7" s="117"/>
      <c r="Y7" s="117"/>
      <c r="Z7" s="102" t="s">
        <v>3</v>
      </c>
      <c r="AA7" s="96" t="str">
        <f>IF(OR(I7="",T7=""),"",I7-T7)</f>
        <v/>
      </c>
      <c r="AB7" s="97"/>
      <c r="AC7" s="97"/>
      <c r="AD7" s="97"/>
      <c r="AE7" s="97"/>
      <c r="AF7" s="102" t="s">
        <v>3</v>
      </c>
      <c r="AG7" s="96" t="str">
        <f>IF(H20="","",IF(H20&lt;30,"",IF(AND(AY28&gt;=50,AZ7=100000),100000,IF(AND(AND(AY28&gt;=30,AY28&lt;50),AZ8=60000),60000,""))))</f>
        <v/>
      </c>
      <c r="AH7" s="97"/>
      <c r="AI7" s="97"/>
      <c r="AJ7" s="97"/>
      <c r="AK7" s="102" t="s">
        <v>3</v>
      </c>
      <c r="AL7" s="96" t="str">
        <f>IF(H20="","",IF(H20&lt;30,"",IF(AND(H20&gt;=90,AZ10=300000),300000,IF(AND(AND(H20&gt;=70,H20&lt;90),AZ11=200000),200000,IF(AND(H20&gt;=50,AZ12=100000),100000,IF(AND(AND(H20&gt;=30,H20&lt;50),AZ13=40000),40000,""))))))</f>
        <v/>
      </c>
      <c r="AM7" s="97"/>
      <c r="AN7" s="97"/>
      <c r="AO7" s="97"/>
      <c r="AP7" s="102" t="s">
        <v>3</v>
      </c>
      <c r="AQ7" s="105" t="s">
        <v>90</v>
      </c>
      <c r="AR7" s="106"/>
      <c r="AS7" s="106"/>
      <c r="AT7" s="106"/>
      <c r="AU7" s="106"/>
      <c r="AV7" s="106"/>
      <c r="AW7" s="125" t="s">
        <v>3</v>
      </c>
      <c r="AX7" s="42"/>
      <c r="AY7" s="254" t="b">
        <v>0</v>
      </c>
      <c r="AZ7" s="255" t="str">
        <f>IF(AY7=TRUE,100000,"")</f>
        <v/>
      </c>
      <c r="BA7" s="43"/>
    </row>
    <row r="8" spans="1:72" ht="20.100000000000001" customHeight="1">
      <c r="B8" s="233"/>
      <c r="C8" s="234"/>
      <c r="D8" s="109" t="s">
        <v>65</v>
      </c>
      <c r="E8" s="110"/>
      <c r="F8" s="111"/>
      <c r="G8" s="246"/>
      <c r="H8" s="247"/>
      <c r="I8" s="112"/>
      <c r="J8" s="113"/>
      <c r="K8" s="113"/>
      <c r="L8" s="113"/>
      <c r="M8" s="113"/>
      <c r="N8" s="113"/>
      <c r="O8" s="103"/>
      <c r="P8" s="121"/>
      <c r="Q8" s="122"/>
      <c r="R8" s="122"/>
      <c r="S8" s="123"/>
      <c r="T8" s="112"/>
      <c r="U8" s="113"/>
      <c r="V8" s="113"/>
      <c r="W8" s="113"/>
      <c r="X8" s="113"/>
      <c r="Y8" s="113"/>
      <c r="Z8" s="103"/>
      <c r="AA8" s="98"/>
      <c r="AB8" s="99"/>
      <c r="AC8" s="99"/>
      <c r="AD8" s="99"/>
      <c r="AE8" s="99"/>
      <c r="AF8" s="103"/>
      <c r="AG8" s="98"/>
      <c r="AH8" s="99"/>
      <c r="AI8" s="99"/>
      <c r="AJ8" s="99"/>
      <c r="AK8" s="103"/>
      <c r="AL8" s="98"/>
      <c r="AM8" s="99"/>
      <c r="AN8" s="99"/>
      <c r="AO8" s="99"/>
      <c r="AP8" s="103"/>
      <c r="AQ8" s="112"/>
      <c r="AR8" s="113"/>
      <c r="AS8" s="113"/>
      <c r="AT8" s="113"/>
      <c r="AU8" s="113"/>
      <c r="AV8" s="113"/>
      <c r="AW8" s="107"/>
      <c r="AX8" s="42"/>
      <c r="AY8" s="254" t="b">
        <v>0</v>
      </c>
      <c r="AZ8" s="255" t="str">
        <f>IF(AY8=TRUE,60000,"")</f>
        <v/>
      </c>
      <c r="BA8" s="43"/>
    </row>
    <row r="9" spans="1:72" ht="20.100000000000001" customHeight="1">
      <c r="B9" s="228"/>
      <c r="C9" s="229"/>
      <c r="D9" s="230" t="s">
        <v>66</v>
      </c>
      <c r="E9" s="231"/>
      <c r="F9" s="232"/>
      <c r="G9" s="248"/>
      <c r="H9" s="249"/>
      <c r="I9" s="114"/>
      <c r="J9" s="115"/>
      <c r="K9" s="115"/>
      <c r="L9" s="115"/>
      <c r="M9" s="115"/>
      <c r="N9" s="115"/>
      <c r="O9" s="104"/>
      <c r="P9" s="79"/>
      <c r="Q9" s="80"/>
      <c r="R9" s="80"/>
      <c r="S9" s="81"/>
      <c r="T9" s="114"/>
      <c r="U9" s="115"/>
      <c r="V9" s="115"/>
      <c r="W9" s="115"/>
      <c r="X9" s="115"/>
      <c r="Y9" s="115"/>
      <c r="Z9" s="104"/>
      <c r="AA9" s="100"/>
      <c r="AB9" s="101"/>
      <c r="AC9" s="101"/>
      <c r="AD9" s="101"/>
      <c r="AE9" s="101"/>
      <c r="AF9" s="104"/>
      <c r="AG9" s="100"/>
      <c r="AH9" s="101"/>
      <c r="AI9" s="101"/>
      <c r="AJ9" s="101"/>
      <c r="AK9" s="104"/>
      <c r="AL9" s="100"/>
      <c r="AM9" s="101"/>
      <c r="AN9" s="101"/>
      <c r="AO9" s="101"/>
      <c r="AP9" s="104"/>
      <c r="AQ9" s="114"/>
      <c r="AR9" s="115"/>
      <c r="AS9" s="115"/>
      <c r="AT9" s="115"/>
      <c r="AU9" s="115"/>
      <c r="AV9" s="115"/>
      <c r="AW9" s="108"/>
      <c r="AY9" s="253"/>
      <c r="AZ9" s="256"/>
    </row>
    <row r="10" spans="1:72" ht="20.100000000000001" customHeight="1">
      <c r="B10" s="235"/>
      <c r="C10" s="236"/>
      <c r="D10" s="237" t="s">
        <v>0</v>
      </c>
      <c r="E10" s="238"/>
      <c r="F10" s="239"/>
      <c r="G10" s="240" t="s">
        <v>24</v>
      </c>
      <c r="H10" s="241"/>
      <c r="I10" s="116"/>
      <c r="J10" s="117"/>
      <c r="K10" s="117"/>
      <c r="L10" s="117"/>
      <c r="M10" s="117"/>
      <c r="N10" s="117"/>
      <c r="O10" s="102" t="s">
        <v>3</v>
      </c>
      <c r="P10" s="118" t="s">
        <v>24</v>
      </c>
      <c r="Q10" s="119"/>
      <c r="R10" s="119"/>
      <c r="S10" s="120"/>
      <c r="T10" s="116"/>
      <c r="U10" s="117"/>
      <c r="V10" s="117"/>
      <c r="W10" s="117"/>
      <c r="X10" s="117"/>
      <c r="Y10" s="117"/>
      <c r="Z10" s="102" t="s">
        <v>3</v>
      </c>
      <c r="AA10" s="96" t="str">
        <f>IF(OR(I10="",T10=""),"",I10-T10)</f>
        <v/>
      </c>
      <c r="AB10" s="97"/>
      <c r="AC10" s="97"/>
      <c r="AD10" s="97"/>
      <c r="AE10" s="97"/>
      <c r="AF10" s="102" t="s">
        <v>3</v>
      </c>
      <c r="AG10" s="96" t="str">
        <f>IF(H21="","",IF(H21&lt;30,"",IF(AND(AY28&gt;=50,AZ7=100000),100000,IF(AND(AND(AY28&gt;=30,AY28&lt;50),AZ8=60000),60000,""))))</f>
        <v/>
      </c>
      <c r="AH10" s="97"/>
      <c r="AI10" s="97"/>
      <c r="AJ10" s="97"/>
      <c r="AK10" s="102" t="s">
        <v>3</v>
      </c>
      <c r="AL10" s="96" t="str">
        <f>IF(H21="","",IF(H21&lt;30,"",IF(AND(H21&gt;=90,AZ14=300000),300000,IF(AND(AND(H21&gt;=70,H21&lt;90),AZ15=200000),200000,IF(AND(H21&gt;=50,AZ16=100000),100000,IF(AND(AND(H21&gt;=30,H21&lt;50),AZ17=40000),40000,""))))))</f>
        <v/>
      </c>
      <c r="AM10" s="97"/>
      <c r="AN10" s="97"/>
      <c r="AO10" s="97"/>
      <c r="AP10" s="102" t="s">
        <v>3</v>
      </c>
      <c r="AQ10" s="105" t="s">
        <v>89</v>
      </c>
      <c r="AR10" s="106"/>
      <c r="AS10" s="106"/>
      <c r="AT10" s="106"/>
      <c r="AU10" s="106"/>
      <c r="AV10" s="106"/>
      <c r="AW10" s="125" t="s">
        <v>3</v>
      </c>
      <c r="AX10" s="42"/>
      <c r="AY10" s="254" t="b">
        <v>0</v>
      </c>
      <c r="AZ10" s="257" t="str">
        <f>IF(AY10=TRUE,300000,"")</f>
        <v/>
      </c>
      <c r="BA10" s="40">
        <v>300000</v>
      </c>
    </row>
    <row r="11" spans="1:72" ht="20.100000000000001" customHeight="1">
      <c r="B11" s="233"/>
      <c r="C11" s="234"/>
      <c r="D11" s="109" t="s">
        <v>65</v>
      </c>
      <c r="E11" s="110"/>
      <c r="F11" s="111"/>
      <c r="G11" s="242"/>
      <c r="H11" s="243"/>
      <c r="I11" s="112"/>
      <c r="J11" s="113"/>
      <c r="K11" s="113"/>
      <c r="L11" s="113"/>
      <c r="M11" s="113"/>
      <c r="N11" s="113"/>
      <c r="O11" s="103"/>
      <c r="P11" s="121"/>
      <c r="Q11" s="122"/>
      <c r="R11" s="122"/>
      <c r="S11" s="123"/>
      <c r="T11" s="112"/>
      <c r="U11" s="113"/>
      <c r="V11" s="113"/>
      <c r="W11" s="113"/>
      <c r="X11" s="113"/>
      <c r="Y11" s="113"/>
      <c r="Z11" s="103"/>
      <c r="AA11" s="98"/>
      <c r="AB11" s="99"/>
      <c r="AC11" s="99"/>
      <c r="AD11" s="99"/>
      <c r="AE11" s="99"/>
      <c r="AF11" s="103"/>
      <c r="AG11" s="98"/>
      <c r="AH11" s="99"/>
      <c r="AI11" s="99"/>
      <c r="AJ11" s="99"/>
      <c r="AK11" s="103"/>
      <c r="AL11" s="98"/>
      <c r="AM11" s="99"/>
      <c r="AN11" s="99"/>
      <c r="AO11" s="99"/>
      <c r="AP11" s="103"/>
      <c r="AQ11" s="112"/>
      <c r="AR11" s="113"/>
      <c r="AS11" s="113"/>
      <c r="AT11" s="113"/>
      <c r="AU11" s="113"/>
      <c r="AV11" s="113"/>
      <c r="AW11" s="107"/>
      <c r="AX11" s="42"/>
      <c r="AY11" s="254" t="b">
        <v>0</v>
      </c>
      <c r="AZ11" s="257" t="str">
        <f>IF(AY11=TRUE,200000,"")</f>
        <v/>
      </c>
      <c r="BA11" s="40">
        <v>200000</v>
      </c>
    </row>
    <row r="12" spans="1:72" ht="20.100000000000001" customHeight="1">
      <c r="B12" s="228"/>
      <c r="C12" s="229"/>
      <c r="D12" s="230" t="s">
        <v>66</v>
      </c>
      <c r="E12" s="231"/>
      <c r="F12" s="232"/>
      <c r="G12" s="86"/>
      <c r="H12" s="88"/>
      <c r="I12" s="114"/>
      <c r="J12" s="115"/>
      <c r="K12" s="115"/>
      <c r="L12" s="115"/>
      <c r="M12" s="115"/>
      <c r="N12" s="115"/>
      <c r="O12" s="104"/>
      <c r="P12" s="79"/>
      <c r="Q12" s="80"/>
      <c r="R12" s="80"/>
      <c r="S12" s="81"/>
      <c r="T12" s="114"/>
      <c r="U12" s="115"/>
      <c r="V12" s="115"/>
      <c r="W12" s="115"/>
      <c r="X12" s="115"/>
      <c r="Y12" s="115"/>
      <c r="Z12" s="104"/>
      <c r="AA12" s="100"/>
      <c r="AB12" s="101"/>
      <c r="AC12" s="101"/>
      <c r="AD12" s="101"/>
      <c r="AE12" s="101"/>
      <c r="AF12" s="104"/>
      <c r="AG12" s="100"/>
      <c r="AH12" s="101"/>
      <c r="AI12" s="101"/>
      <c r="AJ12" s="101"/>
      <c r="AK12" s="104"/>
      <c r="AL12" s="100"/>
      <c r="AM12" s="101"/>
      <c r="AN12" s="101"/>
      <c r="AO12" s="101"/>
      <c r="AP12" s="104"/>
      <c r="AQ12" s="114"/>
      <c r="AR12" s="115"/>
      <c r="AS12" s="115"/>
      <c r="AT12" s="115"/>
      <c r="AU12" s="115"/>
      <c r="AV12" s="115"/>
      <c r="AW12" s="108"/>
      <c r="AX12" s="66"/>
      <c r="AY12" s="254" t="b">
        <v>0</v>
      </c>
      <c r="AZ12" s="257" t="str">
        <f>IF(AY12=TRUE,100000,"")</f>
        <v/>
      </c>
      <c r="BA12" s="36">
        <v>100000</v>
      </c>
    </row>
    <row r="13" spans="1:72" ht="37.5" customHeight="1" thickBot="1">
      <c r="B13" s="56" t="s">
        <v>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8"/>
      <c r="AQ13" s="126" t="str">
        <f>IF(OR(AQ8="",AQ11=""),"",SUM(AQ8:AV12))</f>
        <v/>
      </c>
      <c r="AR13" s="177"/>
      <c r="AS13" s="177"/>
      <c r="AT13" s="177"/>
      <c r="AU13" s="177"/>
      <c r="AV13" s="177"/>
      <c r="AW13" s="9" t="s">
        <v>3</v>
      </c>
      <c r="AX13" s="47"/>
      <c r="AY13" s="258" t="b">
        <v>0</v>
      </c>
      <c r="AZ13" s="257" t="str">
        <f>IF(AY13=TRUE,40000,"")</f>
        <v/>
      </c>
      <c r="BA13" s="36">
        <v>40000</v>
      </c>
    </row>
    <row r="14" spans="1:72" ht="24" customHeight="1">
      <c r="A14" s="12"/>
      <c r="B14" s="2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1"/>
      <c r="Z14" s="51"/>
      <c r="AA14" s="51"/>
      <c r="AB14" s="51"/>
      <c r="AC14" s="184" t="s">
        <v>100</v>
      </c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Y14" s="48" t="b">
        <v>0</v>
      </c>
      <c r="AZ14" s="39" t="str">
        <f>IF(AY14=TRUE,300000,"")</f>
        <v/>
      </c>
      <c r="BA14" s="259"/>
    </row>
    <row r="15" spans="1:72" ht="18" hidden="1" customHeight="1">
      <c r="A15" s="12"/>
      <c r="B15" s="2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Y15" s="48" t="b">
        <v>0</v>
      </c>
      <c r="AZ15" s="39" t="str">
        <f>IF(AY15=TRUE,200000,"")</f>
        <v/>
      </c>
      <c r="BA15" s="259"/>
    </row>
    <row r="16" spans="1:72" ht="27" customHeight="1">
      <c r="A16" s="12"/>
      <c r="B16" s="35" t="s">
        <v>95</v>
      </c>
      <c r="C16" s="35"/>
      <c r="D16" s="35"/>
      <c r="E16" s="35"/>
      <c r="F16" s="2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22"/>
      <c r="AQ16" s="22"/>
      <c r="AR16" s="22"/>
      <c r="AS16" s="29"/>
      <c r="AT16" s="29"/>
      <c r="AU16" s="6"/>
      <c r="AV16" s="6"/>
      <c r="AW16" s="51"/>
      <c r="AX16" s="65"/>
      <c r="AY16" s="38" t="b">
        <v>0</v>
      </c>
      <c r="AZ16" s="39" t="str">
        <f>IF(AY16=TRUE,100000,"")</f>
        <v/>
      </c>
      <c r="BA16" s="260"/>
      <c r="BB16" s="45"/>
      <c r="BC16" s="45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</row>
    <row r="17" spans="1:72" ht="27" customHeight="1">
      <c r="A17" s="12"/>
      <c r="B17" s="31" t="s">
        <v>88</v>
      </c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6"/>
      <c r="U17" s="6"/>
      <c r="V17" s="6"/>
      <c r="W17" s="6"/>
      <c r="X17" s="6"/>
      <c r="Y17" s="6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2"/>
      <c r="AQ17" s="22"/>
      <c r="AR17" s="22"/>
      <c r="AS17" s="29"/>
      <c r="AT17" s="29"/>
      <c r="AU17" s="6"/>
      <c r="AV17" s="6"/>
      <c r="AW17" s="51"/>
      <c r="AX17" s="65"/>
      <c r="AY17" s="38" t="b">
        <v>0</v>
      </c>
      <c r="AZ17" s="39" t="str">
        <f>IF(AY17=TRUE,40000,"")</f>
        <v/>
      </c>
      <c r="BA17" s="260"/>
      <c r="BB17" s="45"/>
      <c r="BC17" s="45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</row>
    <row r="18" spans="1:72" ht="24" hidden="1">
      <c r="A18" s="12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6"/>
      <c r="U18" s="6"/>
      <c r="V18" s="6"/>
      <c r="W18" s="6"/>
      <c r="X18" s="6"/>
      <c r="Y18" s="6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2"/>
      <c r="AQ18" s="22"/>
      <c r="AR18" s="22"/>
      <c r="AS18" s="29"/>
      <c r="AT18" s="29"/>
      <c r="AU18" s="6"/>
      <c r="AV18" s="6"/>
      <c r="AW18" s="51"/>
      <c r="AX18" s="65"/>
      <c r="AY18" s="42"/>
      <c r="AZ18" s="260"/>
      <c r="BA18" s="260"/>
      <c r="BB18" s="45"/>
      <c r="BC18" s="45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</row>
    <row r="19" spans="1:72" ht="24.75" customHeight="1" thickBot="1">
      <c r="A19" s="12"/>
      <c r="B19" s="32"/>
      <c r="C19" s="22"/>
      <c r="D19" s="22"/>
      <c r="E19" s="22"/>
      <c r="F19" s="22"/>
      <c r="G19" s="24"/>
      <c r="H19" s="30"/>
      <c r="I19" s="35"/>
      <c r="J19" s="24"/>
      <c r="K19" s="24"/>
      <c r="L19" s="213" t="s">
        <v>85</v>
      </c>
      <c r="M19" s="213"/>
      <c r="N19" s="35" t="s">
        <v>84</v>
      </c>
      <c r="O19" s="35"/>
      <c r="P19" s="35"/>
      <c r="Q19" s="35"/>
      <c r="R19" s="35"/>
      <c r="S19" s="35"/>
      <c r="T19" s="35"/>
      <c r="U19" s="35"/>
      <c r="V19" s="6"/>
      <c r="W19" s="6"/>
      <c r="X19" s="6"/>
      <c r="Y19" s="6"/>
      <c r="Z19" s="23"/>
      <c r="AA19" s="60"/>
      <c r="AB19" s="22"/>
      <c r="AC19" s="22"/>
      <c r="AD19" s="22"/>
      <c r="AE19" s="22"/>
      <c r="AF19" s="24"/>
      <c r="AG19" s="30"/>
      <c r="AH19" s="35"/>
      <c r="AI19" s="24"/>
      <c r="AJ19" s="24"/>
      <c r="AK19" s="124"/>
      <c r="AL19" s="124"/>
      <c r="AM19" s="35"/>
      <c r="AN19" s="23"/>
      <c r="AO19" s="23"/>
      <c r="AP19" s="22"/>
      <c r="AQ19" s="22"/>
      <c r="AR19" s="22"/>
      <c r="AS19" s="29"/>
      <c r="AT19" s="29"/>
      <c r="AU19" s="6"/>
      <c r="AV19" s="6"/>
      <c r="AW19" s="51"/>
      <c r="AX19" s="65"/>
      <c r="AY19" s="38" t="b">
        <v>0</v>
      </c>
      <c r="AZ19" s="41" t="str">
        <f>IF(AY19=TRUE,1,"")</f>
        <v/>
      </c>
      <c r="BA19" s="260"/>
      <c r="BB19" s="45"/>
      <c r="BC19" s="45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</row>
    <row r="20" spans="1:72" ht="27" customHeight="1">
      <c r="A20" s="12"/>
      <c r="B20" s="214" t="s">
        <v>78</v>
      </c>
      <c r="C20" s="215"/>
      <c r="D20" s="215"/>
      <c r="E20" s="215"/>
      <c r="F20" s="215"/>
      <c r="G20" s="216"/>
      <c r="H20" s="217" t="str">
        <f>IFERROR(IF(OR(I7="",AA7=""),"",ROUNDDOWN((AA7/I7)*100,2)),"")</f>
        <v/>
      </c>
      <c r="I20" s="218"/>
      <c r="J20" s="127" t="s">
        <v>82</v>
      </c>
      <c r="K20" s="128"/>
      <c r="L20" s="219"/>
      <c r="M20" s="220"/>
      <c r="N20" s="24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65"/>
      <c r="AY20" s="38" t="b">
        <v>0</v>
      </c>
      <c r="AZ20" s="41" t="str">
        <f>IF(AY20=TRUE,2,"")</f>
        <v/>
      </c>
      <c r="BA20" s="261"/>
      <c r="BB20" s="45"/>
      <c r="BC20" s="45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</row>
    <row r="21" spans="1:72" ht="27" customHeight="1" thickBot="1">
      <c r="A21" s="12"/>
      <c r="B21" s="221" t="s">
        <v>79</v>
      </c>
      <c r="C21" s="222"/>
      <c r="D21" s="222"/>
      <c r="E21" s="222"/>
      <c r="F21" s="222"/>
      <c r="G21" s="223"/>
      <c r="H21" s="224" t="str">
        <f>IFERROR(IF(OR(I10="",AA10=""),"",ROUNDDOWN((AA10/I10)*100,2)),"")</f>
        <v/>
      </c>
      <c r="I21" s="225"/>
      <c r="J21" s="129" t="s">
        <v>83</v>
      </c>
      <c r="K21" s="130"/>
      <c r="L21" s="226"/>
      <c r="M21" s="227"/>
      <c r="N21" s="5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65"/>
      <c r="AY21" s="38" t="b">
        <v>0</v>
      </c>
      <c r="AZ21" s="41" t="str">
        <f>IF(AY21=TRUE,3,"")</f>
        <v/>
      </c>
      <c r="BA21" s="261"/>
      <c r="BB21" s="45"/>
      <c r="BC21" s="45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</row>
    <row r="22" spans="1:72" ht="27" hidden="1" customHeight="1"/>
    <row r="23" spans="1:72" ht="27" customHeight="1">
      <c r="A23" s="12"/>
      <c r="B23" s="35" t="s">
        <v>86</v>
      </c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5"/>
      <c r="O23" s="5"/>
      <c r="P23" s="5"/>
      <c r="Q23" s="20"/>
      <c r="R23" s="35"/>
      <c r="S23" s="35"/>
      <c r="T23" s="35"/>
      <c r="U23" s="6"/>
      <c r="V23" s="6"/>
      <c r="W23" s="6"/>
      <c r="X23" s="6"/>
      <c r="Y23" s="6"/>
      <c r="Z23" s="23"/>
      <c r="AA23" s="61"/>
      <c r="AB23" s="61"/>
      <c r="AC23" s="61"/>
      <c r="AD23" s="61"/>
      <c r="AE23" s="61"/>
      <c r="AF23" s="61"/>
      <c r="AG23" s="8"/>
      <c r="AH23" s="8"/>
      <c r="AI23" s="30"/>
      <c r="AJ23" s="30"/>
      <c r="AK23" s="8"/>
      <c r="AL23" s="8"/>
      <c r="AM23" s="5"/>
      <c r="AN23" s="23"/>
      <c r="AO23" s="23"/>
      <c r="AP23" s="22"/>
      <c r="AQ23" s="22"/>
      <c r="AR23" s="22"/>
      <c r="AS23" s="29"/>
      <c r="AT23" s="29"/>
      <c r="AU23" s="6"/>
      <c r="AV23" s="6"/>
      <c r="AW23" s="51"/>
      <c r="AX23" s="65"/>
      <c r="AY23" s="38" t="b">
        <v>0</v>
      </c>
      <c r="AZ23" s="38" t="str">
        <f>IF(AY23=TRUE,1,"")</f>
        <v/>
      </c>
      <c r="BA23" s="261"/>
      <c r="BB23" s="45"/>
      <c r="BC23" s="45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</row>
    <row r="24" spans="1:72" ht="24" hidden="1">
      <c r="A24" s="12"/>
      <c r="B24" s="22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5"/>
      <c r="O24" s="5"/>
      <c r="P24" s="5"/>
      <c r="Q24" s="20"/>
      <c r="R24" s="35"/>
      <c r="S24" s="35"/>
      <c r="T24" s="35"/>
      <c r="U24" s="6"/>
      <c r="V24" s="6"/>
      <c r="W24" s="6"/>
      <c r="X24" s="6"/>
      <c r="Y24" s="6"/>
      <c r="Z24" s="23"/>
      <c r="AA24" s="61"/>
      <c r="AB24" s="61"/>
      <c r="AC24" s="61"/>
      <c r="AD24" s="61"/>
      <c r="AE24" s="61"/>
      <c r="AF24" s="61"/>
      <c r="AG24" s="8"/>
      <c r="AH24" s="8"/>
      <c r="AI24" s="30"/>
      <c r="AJ24" s="30"/>
      <c r="AK24" s="8"/>
      <c r="AL24" s="8"/>
      <c r="AM24" s="5"/>
      <c r="AN24" s="23"/>
      <c r="AO24" s="23"/>
      <c r="AP24" s="22"/>
      <c r="AQ24" s="22"/>
      <c r="AR24" s="22"/>
      <c r="AS24" s="29"/>
      <c r="AT24" s="29"/>
      <c r="AU24" s="6"/>
      <c r="AV24" s="6"/>
      <c r="AW24" s="51"/>
      <c r="AX24" s="65"/>
      <c r="AY24" s="38"/>
      <c r="AZ24" s="38"/>
      <c r="BA24" s="261"/>
      <c r="BB24" s="45"/>
      <c r="BC24" s="45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</row>
    <row r="25" spans="1:72" ht="24" customHeight="1" thickBot="1">
      <c r="R25" s="182" t="s">
        <v>85</v>
      </c>
      <c r="S25" s="182"/>
      <c r="T25" s="53" t="s">
        <v>84</v>
      </c>
      <c r="U25" s="53"/>
      <c r="V25" s="53"/>
      <c r="W25" s="53"/>
      <c r="X25" s="53"/>
      <c r="Y25" s="53"/>
      <c r="Z25" s="53"/>
      <c r="AA25" s="53"/>
      <c r="AY25" s="48" t="b">
        <v>0</v>
      </c>
      <c r="AZ25" s="48" t="str">
        <f>IF(AY25=TRUE,2,"")</f>
        <v/>
      </c>
    </row>
    <row r="26" spans="1:72" ht="27" customHeight="1">
      <c r="A26" s="12"/>
      <c r="B26" s="204" t="s">
        <v>72</v>
      </c>
      <c r="C26" s="205"/>
      <c r="D26" s="205"/>
      <c r="E26" s="206"/>
      <c r="F26" s="210" t="s">
        <v>71</v>
      </c>
      <c r="G26" s="211"/>
      <c r="H26" s="211"/>
      <c r="I26" s="211"/>
      <c r="J26" s="211"/>
      <c r="K26" s="211"/>
      <c r="L26" s="211"/>
      <c r="M26" s="212"/>
      <c r="N26" s="189">
        <v>100000</v>
      </c>
      <c r="O26" s="190"/>
      <c r="P26" s="190"/>
      <c r="Q26" s="191"/>
      <c r="R26" s="194"/>
      <c r="S26" s="195"/>
      <c r="T26" s="183" t="s">
        <v>87</v>
      </c>
      <c r="U26" s="124"/>
      <c r="V26" s="185" t="s">
        <v>91</v>
      </c>
      <c r="W26" s="185"/>
      <c r="X26" s="185"/>
      <c r="Y26" s="185"/>
      <c r="Z26" s="185"/>
      <c r="AA26" s="185"/>
      <c r="AB26" s="18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51"/>
      <c r="AX26" s="65"/>
      <c r="AY26" s="38" t="b">
        <v>0</v>
      </c>
      <c r="AZ26" s="48" t="str">
        <f>IF(AY26=TRUE,3,"")</f>
        <v/>
      </c>
      <c r="BA26" s="261"/>
      <c r="BB26" s="45"/>
      <c r="BC26" s="45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</row>
    <row r="27" spans="1:72" ht="27" customHeight="1" thickBot="1">
      <c r="A27" s="12"/>
      <c r="B27" s="207"/>
      <c r="C27" s="208"/>
      <c r="D27" s="208"/>
      <c r="E27" s="209"/>
      <c r="F27" s="178" t="s">
        <v>73</v>
      </c>
      <c r="G27" s="129"/>
      <c r="H27" s="129"/>
      <c r="I27" s="129"/>
      <c r="J27" s="129"/>
      <c r="K27" s="129"/>
      <c r="L27" s="129"/>
      <c r="M27" s="130"/>
      <c r="N27" s="186">
        <v>60000</v>
      </c>
      <c r="O27" s="187"/>
      <c r="P27" s="187"/>
      <c r="Q27" s="188"/>
      <c r="R27" s="192"/>
      <c r="S27" s="193"/>
      <c r="T27" s="183"/>
      <c r="U27" s="124"/>
      <c r="V27" s="185"/>
      <c r="W27" s="185"/>
      <c r="X27" s="185"/>
      <c r="Y27" s="185"/>
      <c r="Z27" s="185"/>
      <c r="AA27" s="185"/>
      <c r="AB27" s="18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72" ht="22.5" customHeight="1">
      <c r="A28" s="12"/>
      <c r="B28" s="22"/>
      <c r="C28" s="22"/>
      <c r="D28" s="22"/>
      <c r="E28" s="22"/>
      <c r="F28" s="2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7"/>
      <c r="AQ28" s="7"/>
      <c r="AR28" s="7"/>
      <c r="AS28" s="1"/>
      <c r="AT28" s="12"/>
      <c r="AU28" s="12"/>
      <c r="AV28" s="12"/>
      <c r="AY28" s="48" t="str">
        <f>IF(AND(H20="",H21&gt;=30),H21,IF(AND(H21="",H20&gt;=30),H20,IF(H20&gt;H21,H20,H21)))</f>
        <v/>
      </c>
      <c r="BA28" s="262" t="b">
        <v>0</v>
      </c>
      <c r="BB28" s="263">
        <f>IF(AND(BA28=TRUE,AY28=H20),1,0)</f>
        <v>0</v>
      </c>
      <c r="BC28" s="263">
        <f>IF(AND(BA28=TRUE,BB28=0),1,0)</f>
        <v>0</v>
      </c>
    </row>
    <row r="29" spans="1:72" ht="24.75" customHeight="1" thickBot="1">
      <c r="A29" s="12"/>
      <c r="B29" s="35" t="s">
        <v>96</v>
      </c>
      <c r="C29" s="22"/>
      <c r="D29" s="22"/>
      <c r="E29" s="22"/>
      <c r="F29" s="2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7"/>
      <c r="AQ29" s="7"/>
      <c r="AR29" s="7"/>
      <c r="AS29" s="1"/>
      <c r="AT29" s="12"/>
      <c r="AU29" s="12"/>
      <c r="AV29" s="12"/>
      <c r="BA29" s="264" t="b">
        <v>0</v>
      </c>
      <c r="BB29" s="263">
        <f>IF(AND(BA29=TRUE,AY28=H21),1,0)</f>
        <v>0</v>
      </c>
      <c r="BC29" s="263">
        <f>IF(AND(BA29=TRUE,BB29=0),1,0)</f>
        <v>0</v>
      </c>
    </row>
    <row r="30" spans="1:72" ht="3.75" hidden="1" customHeight="1" thickBot="1">
      <c r="A30" s="12"/>
      <c r="C30" s="22"/>
      <c r="D30" s="22"/>
      <c r="E30" s="22"/>
      <c r="F30" s="22"/>
      <c r="G30" s="26"/>
      <c r="H30" s="26"/>
      <c r="I30" s="26"/>
      <c r="J30" s="26"/>
      <c r="K30" s="26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6"/>
      <c r="AQ30" s="6"/>
      <c r="AR30" s="6"/>
      <c r="AS30" s="1"/>
      <c r="AT30" s="12"/>
      <c r="AU30" s="12"/>
      <c r="AV30" s="12"/>
    </row>
    <row r="31" spans="1:72" ht="27" customHeight="1">
      <c r="A31" s="12"/>
      <c r="B31" s="140" t="s">
        <v>49</v>
      </c>
      <c r="C31" s="141"/>
      <c r="D31" s="141"/>
      <c r="E31" s="141"/>
      <c r="F31" s="141"/>
      <c r="G31" s="141"/>
      <c r="H31" s="142"/>
      <c r="I31" s="143" t="s">
        <v>50</v>
      </c>
      <c r="J31" s="144"/>
      <c r="K31" s="144"/>
      <c r="L31" s="145"/>
      <c r="M31" s="146" t="s">
        <v>76</v>
      </c>
      <c r="N31" s="147"/>
      <c r="O31" s="147"/>
      <c r="P31" s="147"/>
      <c r="Q31" s="147"/>
      <c r="R31" s="147"/>
      <c r="S31" s="148"/>
      <c r="T31" s="34"/>
      <c r="U31" s="143" t="s">
        <v>77</v>
      </c>
      <c r="V31" s="144"/>
      <c r="W31" s="144"/>
      <c r="X31" s="145"/>
      <c r="Y31" s="146" t="s">
        <v>76</v>
      </c>
      <c r="Z31" s="147"/>
      <c r="AA31" s="147"/>
      <c r="AB31" s="147"/>
      <c r="AC31" s="147"/>
      <c r="AD31" s="147"/>
      <c r="AE31" s="149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6"/>
      <c r="AQ31" s="6"/>
      <c r="AR31" s="6"/>
      <c r="AS31" s="1"/>
      <c r="AT31" s="12"/>
      <c r="AU31" s="12"/>
      <c r="AV31" s="12"/>
    </row>
    <row r="32" spans="1:72" ht="27" customHeight="1">
      <c r="A32" s="21"/>
      <c r="B32" s="156" t="s">
        <v>92</v>
      </c>
      <c r="C32" s="157"/>
      <c r="D32" s="157"/>
      <c r="E32" s="157"/>
      <c r="F32" s="157"/>
      <c r="G32" s="157"/>
      <c r="H32" s="158"/>
      <c r="I32" s="159">
        <v>300000</v>
      </c>
      <c r="J32" s="160"/>
      <c r="K32" s="160"/>
      <c r="L32" s="161"/>
      <c r="M32" s="162"/>
      <c r="N32" s="163"/>
      <c r="O32" s="163"/>
      <c r="P32" s="163"/>
      <c r="Q32" s="163"/>
      <c r="R32" s="163"/>
      <c r="S32" s="164"/>
      <c r="T32" s="27"/>
      <c r="U32" s="159">
        <v>300000</v>
      </c>
      <c r="V32" s="160"/>
      <c r="W32" s="160"/>
      <c r="X32" s="161"/>
      <c r="Y32" s="162"/>
      <c r="Z32" s="163"/>
      <c r="AA32" s="163"/>
      <c r="AB32" s="163"/>
      <c r="AC32" s="163"/>
      <c r="AD32" s="163"/>
      <c r="AE32" s="169"/>
      <c r="AF32" s="1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67"/>
    </row>
    <row r="33" spans="1:50" ht="27" customHeight="1" thickBot="1">
      <c r="A33" s="12"/>
      <c r="B33" s="165" t="s">
        <v>93</v>
      </c>
      <c r="C33" s="166"/>
      <c r="D33" s="166"/>
      <c r="E33" s="166"/>
      <c r="F33" s="166"/>
      <c r="G33" s="166"/>
      <c r="H33" s="167"/>
      <c r="I33" s="170">
        <v>200000</v>
      </c>
      <c r="J33" s="154"/>
      <c r="K33" s="154"/>
      <c r="L33" s="155"/>
      <c r="M33" s="150"/>
      <c r="N33" s="151"/>
      <c r="O33" s="151"/>
      <c r="P33" s="151"/>
      <c r="Q33" s="151"/>
      <c r="R33" s="151"/>
      <c r="S33" s="153"/>
      <c r="T33" s="27"/>
      <c r="U33" s="170">
        <v>200000</v>
      </c>
      <c r="V33" s="154"/>
      <c r="W33" s="154"/>
      <c r="X33" s="155"/>
      <c r="Y33" s="150"/>
      <c r="Z33" s="151"/>
      <c r="AA33" s="151"/>
      <c r="AB33" s="151"/>
      <c r="AC33" s="151"/>
      <c r="AD33" s="151"/>
      <c r="AE33" s="152"/>
      <c r="AF33" s="1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67"/>
    </row>
    <row r="34" spans="1:50" ht="27" customHeight="1" thickTop="1">
      <c r="B34" s="179" t="s">
        <v>27</v>
      </c>
      <c r="C34" s="180"/>
      <c r="D34" s="180"/>
      <c r="E34" s="180"/>
      <c r="F34" s="180"/>
      <c r="G34" s="180"/>
      <c r="H34" s="181"/>
      <c r="I34" s="174">
        <v>100000</v>
      </c>
      <c r="J34" s="175"/>
      <c r="K34" s="175"/>
      <c r="L34" s="176"/>
      <c r="M34" s="198"/>
      <c r="N34" s="199"/>
      <c r="O34" s="199"/>
      <c r="P34" s="199"/>
      <c r="Q34" s="199"/>
      <c r="R34" s="199"/>
      <c r="S34" s="201"/>
      <c r="T34" s="27"/>
      <c r="U34" s="174">
        <v>100000</v>
      </c>
      <c r="V34" s="175"/>
      <c r="W34" s="175"/>
      <c r="X34" s="176"/>
      <c r="Y34" s="198"/>
      <c r="Z34" s="199"/>
      <c r="AA34" s="199"/>
      <c r="AB34" s="199"/>
      <c r="AC34" s="199"/>
      <c r="AD34" s="199"/>
      <c r="AE34" s="200"/>
      <c r="AH34" s="12"/>
    </row>
    <row r="35" spans="1:50" ht="27" customHeight="1" thickBot="1">
      <c r="B35" s="131" t="s">
        <v>28</v>
      </c>
      <c r="C35" s="132"/>
      <c r="D35" s="132"/>
      <c r="E35" s="132"/>
      <c r="F35" s="132"/>
      <c r="G35" s="132"/>
      <c r="H35" s="133"/>
      <c r="I35" s="134">
        <v>40000</v>
      </c>
      <c r="J35" s="135"/>
      <c r="K35" s="135"/>
      <c r="L35" s="136"/>
      <c r="M35" s="137"/>
      <c r="N35" s="138"/>
      <c r="O35" s="138"/>
      <c r="P35" s="138"/>
      <c r="Q35" s="138"/>
      <c r="R35" s="138"/>
      <c r="S35" s="139"/>
      <c r="T35" s="28"/>
      <c r="U35" s="134">
        <v>40000</v>
      </c>
      <c r="V35" s="135"/>
      <c r="W35" s="135"/>
      <c r="X35" s="136"/>
      <c r="Y35" s="137"/>
      <c r="Z35" s="138"/>
      <c r="AA35" s="138"/>
      <c r="AB35" s="138"/>
      <c r="AC35" s="138"/>
      <c r="AD35" s="138"/>
      <c r="AE35" s="168"/>
    </row>
    <row r="36" spans="1:50" ht="35.25" customHeight="1">
      <c r="I36" s="74" t="s">
        <v>98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U36" s="74" t="s">
        <v>99</v>
      </c>
      <c r="V36" s="74"/>
      <c r="W36" s="74"/>
      <c r="X36" s="74"/>
      <c r="Y36" s="74"/>
      <c r="Z36" s="74"/>
      <c r="AA36" s="74"/>
      <c r="AB36" s="74"/>
      <c r="AC36" s="74"/>
      <c r="AD36" s="74"/>
      <c r="AE36" s="74"/>
    </row>
    <row r="37" spans="1:50" ht="9.75" customHeight="1"/>
    <row r="38" spans="1:50" ht="27" customHeight="1" thickBot="1">
      <c r="B38" s="53" t="s">
        <v>97</v>
      </c>
    </row>
    <row r="39" spans="1:50" ht="20.25" hidden="1" thickBot="1"/>
    <row r="40" spans="1:50" ht="27" customHeight="1">
      <c r="B40" s="140" t="s">
        <v>49</v>
      </c>
      <c r="C40" s="141"/>
      <c r="D40" s="141"/>
      <c r="E40" s="141"/>
      <c r="F40" s="141"/>
      <c r="G40" s="141"/>
      <c r="H40" s="142"/>
      <c r="I40" s="143" t="s">
        <v>69</v>
      </c>
      <c r="J40" s="144"/>
      <c r="K40" s="144"/>
      <c r="L40" s="144"/>
      <c r="M40" s="144"/>
      <c r="N40" s="173"/>
    </row>
    <row r="41" spans="1:50" ht="27" customHeight="1">
      <c r="B41" s="156" t="s">
        <v>92</v>
      </c>
      <c r="C41" s="157"/>
      <c r="D41" s="157"/>
      <c r="E41" s="157"/>
      <c r="F41" s="157"/>
      <c r="G41" s="157"/>
      <c r="H41" s="158"/>
      <c r="I41" s="159">
        <v>300000</v>
      </c>
      <c r="J41" s="160"/>
      <c r="K41" s="160"/>
      <c r="L41" s="160"/>
      <c r="M41" s="160"/>
      <c r="N41" s="203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</row>
    <row r="42" spans="1:50" ht="27" customHeight="1" thickBot="1">
      <c r="B42" s="165" t="s">
        <v>93</v>
      </c>
      <c r="C42" s="166"/>
      <c r="D42" s="166"/>
      <c r="E42" s="166"/>
      <c r="F42" s="166"/>
      <c r="G42" s="166"/>
      <c r="H42" s="167"/>
      <c r="I42" s="170">
        <v>200000</v>
      </c>
      <c r="J42" s="154"/>
      <c r="K42" s="154"/>
      <c r="L42" s="154"/>
      <c r="M42" s="154"/>
      <c r="N42" s="202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</row>
    <row r="43" spans="1:50" ht="27" customHeight="1" thickTop="1">
      <c r="B43" s="179" t="s">
        <v>27</v>
      </c>
      <c r="C43" s="180"/>
      <c r="D43" s="180"/>
      <c r="E43" s="180"/>
      <c r="F43" s="180"/>
      <c r="G43" s="180"/>
      <c r="H43" s="181"/>
      <c r="I43" s="174">
        <v>100000</v>
      </c>
      <c r="J43" s="175"/>
      <c r="K43" s="175"/>
      <c r="L43" s="175"/>
      <c r="M43" s="175"/>
      <c r="N43" s="197"/>
    </row>
    <row r="44" spans="1:50" ht="27" customHeight="1" thickBot="1">
      <c r="B44" s="131" t="s">
        <v>28</v>
      </c>
      <c r="C44" s="132"/>
      <c r="D44" s="132"/>
      <c r="E44" s="132"/>
      <c r="F44" s="132"/>
      <c r="G44" s="132"/>
      <c r="H44" s="133"/>
      <c r="I44" s="134">
        <v>40000</v>
      </c>
      <c r="J44" s="135"/>
      <c r="K44" s="135"/>
      <c r="L44" s="135"/>
      <c r="M44" s="135"/>
      <c r="N44" s="196"/>
    </row>
    <row r="45" spans="1:50" ht="27" customHeight="1"/>
    <row r="46" spans="1:50" ht="27" customHeight="1"/>
    <row r="47" spans="1:50" ht="27" customHeight="1"/>
    <row r="48" spans="1:50" ht="27" customHeight="1"/>
    <row r="49" ht="27" customHeight="1"/>
    <row r="50" ht="27" customHeight="1"/>
    <row r="51" ht="27" customHeight="1"/>
    <row r="52" ht="27" customHeight="1"/>
    <row r="53" ht="27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</sheetData>
  <sheetProtection sheet="1" objects="1" scenarios="1" selectLockedCells="1"/>
  <dataConsolidate link="1"/>
  <mergeCells count="117">
    <mergeCell ref="AW7:AW9"/>
    <mergeCell ref="B5:H5"/>
    <mergeCell ref="B6:C6"/>
    <mergeCell ref="D6:H6"/>
    <mergeCell ref="AL5:AP5"/>
    <mergeCell ref="AQ5:AW5"/>
    <mergeCell ref="I6:O6"/>
    <mergeCell ref="T6:Z6"/>
    <mergeCell ref="AA6:AF6"/>
    <mergeCell ref="AG6:AK6"/>
    <mergeCell ref="AL6:AP6"/>
    <mergeCell ref="AQ6:AW6"/>
    <mergeCell ref="I5:O5"/>
    <mergeCell ref="P5:S6"/>
    <mergeCell ref="T5:Z5"/>
    <mergeCell ref="AA5:AF5"/>
    <mergeCell ref="AG5:AK5"/>
    <mergeCell ref="AK7:AK9"/>
    <mergeCell ref="B7:C7"/>
    <mergeCell ref="D7:F7"/>
    <mergeCell ref="G7:H9"/>
    <mergeCell ref="I7:N9"/>
    <mergeCell ref="O7:O9"/>
    <mergeCell ref="P7:S9"/>
    <mergeCell ref="AQ7:AV7"/>
    <mergeCell ref="AQ8:AV9"/>
    <mergeCell ref="B9:C9"/>
    <mergeCell ref="D9:F9"/>
    <mergeCell ref="D8:F8"/>
    <mergeCell ref="B8:C8"/>
    <mergeCell ref="T7:Y9"/>
    <mergeCell ref="Z7:Z9"/>
    <mergeCell ref="AA7:AE9"/>
    <mergeCell ref="AF7:AF9"/>
    <mergeCell ref="AG7:AJ9"/>
    <mergeCell ref="AL7:AO9"/>
    <mergeCell ref="AP7:AP9"/>
    <mergeCell ref="AL10:AO12"/>
    <mergeCell ref="AP10:AP12"/>
    <mergeCell ref="AW10:AW12"/>
    <mergeCell ref="B12:C12"/>
    <mergeCell ref="D12:F12"/>
    <mergeCell ref="B11:C11"/>
    <mergeCell ref="D11:F11"/>
    <mergeCell ref="T10:Y12"/>
    <mergeCell ref="Z10:Z12"/>
    <mergeCell ref="AA10:AE12"/>
    <mergeCell ref="AF10:AF12"/>
    <mergeCell ref="AG10:AJ12"/>
    <mergeCell ref="AK10:AK12"/>
    <mergeCell ref="B10:C10"/>
    <mergeCell ref="D10:F10"/>
    <mergeCell ref="G10:H12"/>
    <mergeCell ref="I10:N12"/>
    <mergeCell ref="O10:O12"/>
    <mergeCell ref="P10:S12"/>
    <mergeCell ref="AQ10:AV10"/>
    <mergeCell ref="AQ11:AV12"/>
    <mergeCell ref="B26:E27"/>
    <mergeCell ref="F26:M26"/>
    <mergeCell ref="L19:M19"/>
    <mergeCell ref="B20:G20"/>
    <mergeCell ref="H20:I20"/>
    <mergeCell ref="J20:K20"/>
    <mergeCell ref="L20:M20"/>
    <mergeCell ref="B21:G21"/>
    <mergeCell ref="H21:I21"/>
    <mergeCell ref="J21:K21"/>
    <mergeCell ref="L21:M21"/>
    <mergeCell ref="B44:H44"/>
    <mergeCell ref="B43:H43"/>
    <mergeCell ref="B42:H42"/>
    <mergeCell ref="B41:H41"/>
    <mergeCell ref="B40:H40"/>
    <mergeCell ref="I44:N44"/>
    <mergeCell ref="I43:N43"/>
    <mergeCell ref="Y31:AE31"/>
    <mergeCell ref="Y32:AE32"/>
    <mergeCell ref="Y33:AE33"/>
    <mergeCell ref="Y34:AE34"/>
    <mergeCell ref="Y35:AE35"/>
    <mergeCell ref="M31:S31"/>
    <mergeCell ref="M35:S35"/>
    <mergeCell ref="M34:S34"/>
    <mergeCell ref="M33:S33"/>
    <mergeCell ref="M32:S32"/>
    <mergeCell ref="U31:X31"/>
    <mergeCell ref="U32:X32"/>
    <mergeCell ref="B35:H35"/>
    <mergeCell ref="I36:S36"/>
    <mergeCell ref="U36:AE36"/>
    <mergeCell ref="I42:N42"/>
    <mergeCell ref="I41:N41"/>
    <mergeCell ref="I40:N40"/>
    <mergeCell ref="U33:X33"/>
    <mergeCell ref="U34:X34"/>
    <mergeCell ref="U35:X35"/>
    <mergeCell ref="I35:L35"/>
    <mergeCell ref="AQ13:AV13"/>
    <mergeCell ref="F27:M27"/>
    <mergeCell ref="B34:H34"/>
    <mergeCell ref="B33:H33"/>
    <mergeCell ref="B32:H32"/>
    <mergeCell ref="B31:H31"/>
    <mergeCell ref="I32:L32"/>
    <mergeCell ref="I34:L34"/>
    <mergeCell ref="I33:L33"/>
    <mergeCell ref="I31:L31"/>
    <mergeCell ref="AK19:AL19"/>
    <mergeCell ref="R25:S25"/>
    <mergeCell ref="T26:U27"/>
    <mergeCell ref="AC14:AW14"/>
    <mergeCell ref="V26:AB27"/>
    <mergeCell ref="N27:Q27"/>
    <mergeCell ref="N26:Q26"/>
    <mergeCell ref="R27:S27"/>
    <mergeCell ref="R26:S26"/>
  </mergeCells>
  <phoneticPr fontId="1"/>
  <conditionalFormatting sqref="I32:L32">
    <cfRule type="expression" dxfId="37" priority="36">
      <formula>IF(OR($AZ$11=200000,$AZ$12=100000,$AZ$13=40000),TRUE,FALSE)</formula>
    </cfRule>
  </conditionalFormatting>
  <conditionalFormatting sqref="I33:L33">
    <cfRule type="expression" dxfId="36" priority="68">
      <formula>IF(OR($AZ$10=300000,$AZ$12=100000,$AZ$13=40000),TRUE,FALSE)</formula>
    </cfRule>
  </conditionalFormatting>
  <conditionalFormatting sqref="I34:L34">
    <cfRule type="expression" dxfId="35" priority="67">
      <formula>IF(OR($AZ$10=300000,$AZ$11=200000,$AZ$13=40000),TRUE,FALSE)</formula>
    </cfRule>
  </conditionalFormatting>
  <conditionalFormatting sqref="I35:L35">
    <cfRule type="expression" dxfId="34" priority="66">
      <formula>IF(OR($AZ$10=300000,$AZ$11=200000,$AZ$12=100000),TRUE,FALSE)</formula>
    </cfRule>
  </conditionalFormatting>
  <conditionalFormatting sqref="U32:X32">
    <cfRule type="expression" dxfId="33" priority="65">
      <formula>IF(OR($AZ$15=200000,$AZ$16=100000,$AZ$17=40000),TRUE,FALSE)</formula>
    </cfRule>
  </conditionalFormatting>
  <conditionalFormatting sqref="U33:X33">
    <cfRule type="expression" dxfId="32" priority="64">
      <formula>IF(OR($AZ$14=300000,$AZ$16=100000,$AZ$17=40000),TRUE,FALSE)</formula>
    </cfRule>
  </conditionalFormatting>
  <conditionalFormatting sqref="U34:X34">
    <cfRule type="expression" dxfId="31" priority="61">
      <formula>IF(OR($AZ$14=300000,$AZ$15=200000,$AZ$17=40000),TRUE,FALSE)</formula>
    </cfRule>
  </conditionalFormatting>
  <conditionalFormatting sqref="U35:X35">
    <cfRule type="expression" dxfId="30" priority="60">
      <formula>IF(OR($AZ$14=300000,$AZ$15=200000,$AZ$16=100000),TRUE,FALSE)</formula>
    </cfRule>
  </conditionalFormatting>
  <conditionalFormatting sqref="D7:F7">
    <cfRule type="expression" dxfId="29" priority="57">
      <formula>IF(OR($AZ$20=2,$AZ$21=3),TRUE,FALSE)</formula>
    </cfRule>
  </conditionalFormatting>
  <conditionalFormatting sqref="D8:F8">
    <cfRule type="expression" dxfId="28" priority="56">
      <formula>IF(OR($AZ$19=1,$AZ$21=3),TRUE,FALSE)</formula>
    </cfRule>
  </conditionalFormatting>
  <conditionalFormatting sqref="D9:F9">
    <cfRule type="expression" dxfId="27" priority="55">
      <formula>IF(OR($AZ$19=1,$AZ$20=2),TRUE,FALSE)</formula>
    </cfRule>
  </conditionalFormatting>
  <conditionalFormatting sqref="D10:F10">
    <cfRule type="expression" dxfId="26" priority="54">
      <formula>IF(OR($AZ$25=2,$AZ$26=3),TRUE,FALSE)</formula>
    </cfRule>
  </conditionalFormatting>
  <conditionalFormatting sqref="D11:F11">
    <cfRule type="expression" dxfId="25" priority="53">
      <formula>IF(OR($AZ$23=1,$AZ$26=3),TRUE,FALSE)</formula>
    </cfRule>
  </conditionalFormatting>
  <conditionalFormatting sqref="D12:F12">
    <cfRule type="expression" dxfId="24" priority="52">
      <formula>IF(OR($AZ$23=1,$AZ$25=2),TRUE,FALSE)</formula>
    </cfRule>
  </conditionalFormatting>
  <conditionalFormatting sqref="M31:S31">
    <cfRule type="expression" dxfId="23" priority="31">
      <formula>IF(AND($AZ$13=40000,OR($AZ$10=300000,$AZ$11=200000,$AZ$12=100000)),TRUE,FALSE)</formula>
    </cfRule>
    <cfRule type="expression" dxfId="22" priority="32">
      <formula>IF(AND($AZ$12=100000,OR($AZ$10=300000,$AZ$11=200000,$AZ$13=40000)),TRUE,FALSE)</formula>
    </cfRule>
    <cfRule type="expression" dxfId="21" priority="33">
      <formula>IF(AND($AZ$11=200000,OR($AZ$10=300000,$AZ$12=100000,$AZ$13=40000)),TRUE,FALSE)</formula>
    </cfRule>
    <cfRule type="expression" dxfId="20" priority="34">
      <formula>IF(AND($AZ$10=300000,OR($AZ$11=200000,$AZ$12=100000,$AZ$13=40000)),TRUE,FALSE)</formula>
    </cfRule>
  </conditionalFormatting>
  <conditionalFormatting sqref="Y31:AE31">
    <cfRule type="expression" dxfId="19" priority="27">
      <formula>IF(AND($AZ$17=40000,OR($AZ$14=300000,$AZ$15=200000,$AZ$16=100000)),TRUE,FALSE)</formula>
    </cfRule>
    <cfRule type="expression" dxfId="18" priority="28">
      <formula>IF(AND($AZ$16=100000,OR($AZ$14=300000,$AZ$15=200000,$AZ$17=40000)),TRUE,FALSE)</formula>
    </cfRule>
    <cfRule type="expression" dxfId="17" priority="29">
      <formula>IF(AND($AZ$15=200000,OR($AZ$14=300000,$AZ$16=100000,$AZ$17=40000)),TRUE,FALSE)</formula>
    </cfRule>
    <cfRule type="expression" dxfId="16" priority="30">
      <formula>IF(AND($AZ$14=300000,OR($AZ$15=200000,$AZ$16=100000,$AZ$17=40000)),TRUE,FALSE)</formula>
    </cfRule>
  </conditionalFormatting>
  <conditionalFormatting sqref="T25:AA25">
    <cfRule type="expression" dxfId="15" priority="26">
      <formula>IF(AND($AZ$7=100000,$AZ$8=60000),TRUE,FALSE)</formula>
    </cfRule>
  </conditionalFormatting>
  <conditionalFormatting sqref="H20:I20">
    <cfRule type="expression" dxfId="14" priority="14">
      <formula>IF(OR(AND($H$20&gt;=30,$H$21&gt;=30,$H$20=$H$21),AND($H$20="",$H$21="")),TRUE,FALSE)</formula>
    </cfRule>
    <cfRule type="expression" dxfId="13" priority="19">
      <formula>IF(AND(NOT(H20=""),H20&gt;=30,H20&gt;H21),TRUE,IF(AND(H21="",H20&gt;=30),TRUE,FALSE))</formula>
    </cfRule>
  </conditionalFormatting>
  <conditionalFormatting sqref="H21:I21">
    <cfRule type="expression" dxfId="12" priority="13">
      <formula>IF(OR(AND($H$20&gt;=30,$H$21&gt;=30,$H$20=$H$21),AND($H$20="",$H$21="")),TRUE,FALSE)</formula>
    </cfRule>
    <cfRule type="expression" dxfId="11" priority="18">
      <formula>IF(AND(NOT(H21=""),H21&gt;=30,H21&gt;H20),TRUE,IF(AND(H20="",H21&gt;=30),TRUE,FALSE))</formula>
    </cfRule>
  </conditionalFormatting>
  <conditionalFormatting sqref="H20:I20">
    <cfRule type="expression" dxfId="10" priority="21">
      <formula>IF(OR(H20&lt;30,$H$20=""),TRUE,FALSE)</formula>
    </cfRule>
  </conditionalFormatting>
  <conditionalFormatting sqref="H21:I21">
    <cfRule type="expression" dxfId="9" priority="20">
      <formula>IF(OR(H21&lt;30,$H$21=""),TRUE,FALSE)</formula>
    </cfRule>
  </conditionalFormatting>
  <conditionalFormatting sqref="F26:M26">
    <cfRule type="expression" dxfId="8" priority="8">
      <formula>IF(AND(OR($BA$28=TRUE,$BA$29=TRUE),AND(AY28&gt;=30,AY28&lt;50)),TRUE,FALSE)</formula>
    </cfRule>
    <cfRule type="expression" dxfId="7" priority="12">
      <formula>IF(AND(OR($BA$28=TRUE,$BA$29=TRUE),$AY$28&gt;=50),TRUE,FALSE)</formula>
    </cfRule>
  </conditionalFormatting>
  <conditionalFormatting sqref="F27:M27">
    <cfRule type="expression" dxfId="6" priority="71">
      <formula>IF(AND(OR($BA$28=TRUE,$BA$29=TRUE),AND(AY28&gt;=30,AY28&lt;50)),TRUE,FALSE)</formula>
    </cfRule>
  </conditionalFormatting>
  <conditionalFormatting sqref="N27:Q27">
    <cfRule type="expression" dxfId="5" priority="9">
      <formula>IF(AND(OR($BA$28=TRUE,$BA$29=TRUE),AND(AY28&gt;=30,AY28&lt;50)),TRUE,FALSE)</formula>
    </cfRule>
  </conditionalFormatting>
  <conditionalFormatting sqref="F27:Q27">
    <cfRule type="expression" dxfId="4" priority="7">
      <formula>IF(AND(OR($BA$28=TRUE,$BA$29=TRUE),$AY$28&gt;=50),TRUE,FALSE)</formula>
    </cfRule>
  </conditionalFormatting>
  <conditionalFormatting sqref="N26:Q26">
    <cfRule type="expression" dxfId="3" priority="5">
      <formula>IF(AND(OR($BA$28=TRUE,$BA$29=TRUE),AND(AY28&gt;=30,AY28&lt;50)),TRUE,FALSE)</formula>
    </cfRule>
    <cfRule type="expression" dxfId="2" priority="6">
      <formula>IF(AND(OR($BA$28=TRUE,$BA$29=TRUE),$AY$28&gt;=50),TRUE,FALSE)</formula>
    </cfRule>
  </conditionalFormatting>
  <conditionalFormatting sqref="N19:U19">
    <cfRule type="expression" dxfId="1" priority="4">
      <formula>IF(AND($BA$28=TRUE,$BA$29=TRUE),TRUE,FALSE)</formula>
    </cfRule>
  </conditionalFormatting>
  <conditionalFormatting sqref="F26:Q27">
    <cfRule type="expression" dxfId="0" priority="3">
      <formula>IF(OR($BC$28=1,$BC$29=1),TRUE,FALSE)</formula>
    </cfRule>
  </conditionalFormatting>
  <dataValidations disablePrompts="1" count="1">
    <dataValidation imeMode="off" allowBlank="1" showInputMessage="1" showErrorMessage="1" sqref="AR2:AT2 AN2:AP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5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8" r:id="rId4" name="Check Box 18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9525</xdr:rowOff>
                  </from>
                  <to>
                    <xdr:col>3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5" name="Check Box 19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9525</xdr:rowOff>
                  </from>
                  <to>
                    <xdr:col>3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6" name="Check Box 20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9525</xdr:rowOff>
                  </from>
                  <to>
                    <xdr:col>3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7" name="Check Box 21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8" name="Check Box 25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9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15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16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17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18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19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9525</xdr:rowOff>
                  </from>
                  <to>
                    <xdr:col>3</xdr:col>
                    <xdr:colOff>47625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20" name="Check Box 99">
              <controlPr defaultSize="0" autoFill="0" autoLine="0" autoPict="0">
                <anchor moveWithCells="1">
                  <from>
                    <xdr:col>11</xdr:col>
                    <xdr:colOff>47625</xdr:colOff>
                    <xdr:row>19</xdr:row>
                    <xdr:rowOff>57150</xdr:rowOff>
                  </from>
                  <to>
                    <xdr:col>13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21" name="Check Box 100">
              <controlPr defaultSize="0" autoFill="0" autoLine="0" autoPict="0">
                <anchor moveWithCells="1">
                  <from>
                    <xdr:col>11</xdr:col>
                    <xdr:colOff>57150</xdr:colOff>
                    <xdr:row>20</xdr:row>
                    <xdr:rowOff>38100</xdr:rowOff>
                  </from>
                  <to>
                    <xdr:col>13</xdr:col>
                    <xdr:colOff>38100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22" name="Check Box 102">
              <controlPr defaultSize="0" autoFill="0" autoLine="0" autoPict="0">
                <anchor moveWithCells="1">
                  <from>
                    <xdr:col>17</xdr:col>
                    <xdr:colOff>57150</xdr:colOff>
                    <xdr:row>25</xdr:row>
                    <xdr:rowOff>38100</xdr:rowOff>
                  </from>
                  <to>
                    <xdr:col>18</xdr:col>
                    <xdr:colOff>123825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23" name="Check Box 103">
              <controlPr defaultSize="0" autoFill="0" autoLine="0" autoPict="0">
                <anchor moveWithCells="1">
                  <from>
                    <xdr:col>17</xdr:col>
                    <xdr:colOff>57150</xdr:colOff>
                    <xdr:row>26</xdr:row>
                    <xdr:rowOff>38100</xdr:rowOff>
                  </from>
                  <to>
                    <xdr:col>18</xdr:col>
                    <xdr:colOff>123825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24" name="Check Box 104">
              <controlPr defaultSize="0" autoFill="0" autoLine="0" autoPict="0">
                <anchor moveWithCells="1">
                  <from>
                    <xdr:col>14</xdr:col>
                    <xdr:colOff>123825</xdr:colOff>
                    <xdr:row>31</xdr:row>
                    <xdr:rowOff>47625</xdr:rowOff>
                  </from>
                  <to>
                    <xdr:col>16</xdr:col>
                    <xdr:colOff>104775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25" name="Check Box 109">
              <controlPr defaultSize="0" autoFill="0" autoLine="0" autoPict="0">
                <anchor moveWithCells="1">
                  <from>
                    <xdr:col>14</xdr:col>
                    <xdr:colOff>123825</xdr:colOff>
                    <xdr:row>32</xdr:row>
                    <xdr:rowOff>47625</xdr:rowOff>
                  </from>
                  <to>
                    <xdr:col>16</xdr:col>
                    <xdr:colOff>104775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26" name="Check Box 111">
              <controlPr defaultSize="0" autoFill="0" autoLine="0" autoPict="0">
                <anchor moveWithCells="1">
                  <from>
                    <xdr:col>14</xdr:col>
                    <xdr:colOff>123825</xdr:colOff>
                    <xdr:row>33</xdr:row>
                    <xdr:rowOff>47625</xdr:rowOff>
                  </from>
                  <to>
                    <xdr:col>16</xdr:col>
                    <xdr:colOff>104775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27" name="Check Box 112">
              <controlPr defaultSize="0" autoFill="0" autoLine="0" autoPict="0">
                <anchor moveWithCells="1">
                  <from>
                    <xdr:col>14</xdr:col>
                    <xdr:colOff>123825</xdr:colOff>
                    <xdr:row>34</xdr:row>
                    <xdr:rowOff>47625</xdr:rowOff>
                  </from>
                  <to>
                    <xdr:col>16</xdr:col>
                    <xdr:colOff>104775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28" name="Check Box 114">
              <controlPr defaultSize="0" autoFill="0" autoLine="0" autoPict="0">
                <anchor moveWithCells="1">
                  <from>
                    <xdr:col>26</xdr:col>
                    <xdr:colOff>104775</xdr:colOff>
                    <xdr:row>31</xdr:row>
                    <xdr:rowOff>47625</xdr:rowOff>
                  </from>
                  <to>
                    <xdr:col>28</xdr:col>
                    <xdr:colOff>85725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29" name="Check Box 116">
              <controlPr defaultSize="0" autoFill="0" autoLine="0" autoPict="0">
                <anchor moveWithCells="1">
                  <from>
                    <xdr:col>26</xdr:col>
                    <xdr:colOff>104775</xdr:colOff>
                    <xdr:row>32</xdr:row>
                    <xdr:rowOff>47625</xdr:rowOff>
                  </from>
                  <to>
                    <xdr:col>28</xdr:col>
                    <xdr:colOff>85725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30" name="Check Box 117">
              <controlPr defaultSize="0" autoFill="0" autoLine="0" autoPict="0">
                <anchor moveWithCells="1">
                  <from>
                    <xdr:col>26</xdr:col>
                    <xdr:colOff>104775</xdr:colOff>
                    <xdr:row>33</xdr:row>
                    <xdr:rowOff>47625</xdr:rowOff>
                  </from>
                  <to>
                    <xdr:col>28</xdr:col>
                    <xdr:colOff>85725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31" name="Check Box 118">
              <controlPr defaultSize="0" autoFill="0" autoLine="0" autoPict="0">
                <anchor moveWithCells="1">
                  <from>
                    <xdr:col>26</xdr:col>
                    <xdr:colOff>104775</xdr:colOff>
                    <xdr:row>34</xdr:row>
                    <xdr:rowOff>47625</xdr:rowOff>
                  </from>
                  <to>
                    <xdr:col>28</xdr:col>
                    <xdr:colOff>85725</xdr:colOff>
                    <xdr:row>34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B11" sqref="B11:B13"/>
    </sheetView>
  </sheetViews>
  <sheetFormatPr defaultRowHeight="18.75"/>
  <cols>
    <col min="1" max="1" width="20.5" customWidth="1"/>
    <col min="2" max="2" width="18" customWidth="1"/>
    <col min="3" max="3" width="17.375" customWidth="1"/>
    <col min="4" max="4" width="11.875" customWidth="1"/>
    <col min="6" max="6" width="12" customWidth="1"/>
    <col min="7" max="7" width="17.25" customWidth="1"/>
    <col min="8" max="8" width="20.75" customWidth="1"/>
    <col min="9" max="9" width="17.25" customWidth="1"/>
  </cols>
  <sheetData>
    <row r="1" spans="1:9" ht="25.5" customHeight="1">
      <c r="A1" t="s">
        <v>29</v>
      </c>
      <c r="F1" s="15"/>
      <c r="G1" s="15"/>
      <c r="H1" s="15"/>
      <c r="I1" s="15"/>
    </row>
    <row r="2" spans="1:9" ht="25.5" customHeight="1">
      <c r="A2" t="s">
        <v>36</v>
      </c>
      <c r="F2" s="15"/>
      <c r="G2" s="15"/>
      <c r="H2" s="15"/>
      <c r="I2" s="15"/>
    </row>
    <row r="3" spans="1:9" ht="54.75" customHeight="1">
      <c r="D3" s="13" t="s">
        <v>37</v>
      </c>
      <c r="F3" s="15"/>
      <c r="G3" s="15"/>
      <c r="H3" s="15"/>
      <c r="I3" s="16"/>
    </row>
    <row r="4" spans="1:9" ht="25.5" customHeight="1">
      <c r="A4" s="250" t="s">
        <v>26</v>
      </c>
      <c r="B4" s="4" t="s">
        <v>27</v>
      </c>
      <c r="C4" s="4" t="s">
        <v>30</v>
      </c>
      <c r="D4" s="4"/>
      <c r="E4" t="s">
        <v>47</v>
      </c>
      <c r="F4" s="19"/>
      <c r="G4" s="15"/>
      <c r="H4" s="15"/>
      <c r="I4" s="15"/>
    </row>
    <row r="5" spans="1:9" ht="25.5" customHeight="1">
      <c r="A5" s="250"/>
      <c r="B5" s="4" t="s">
        <v>28</v>
      </c>
      <c r="C5" s="4" t="s">
        <v>31</v>
      </c>
      <c r="D5" s="4"/>
      <c r="F5" s="19"/>
      <c r="G5" s="15"/>
      <c r="H5" s="15"/>
      <c r="I5" s="15"/>
    </row>
    <row r="6" spans="1:9" ht="25.5" customHeight="1">
      <c r="F6" s="15"/>
      <c r="G6" s="15"/>
      <c r="H6" s="15"/>
      <c r="I6" s="15"/>
    </row>
    <row r="7" spans="1:9" ht="40.5" customHeight="1">
      <c r="F7" s="15"/>
      <c r="G7" s="15"/>
      <c r="H7" s="15"/>
      <c r="I7" s="16"/>
    </row>
    <row r="8" spans="1:9" ht="25.5" customHeight="1">
      <c r="A8" t="s">
        <v>48</v>
      </c>
      <c r="F8" s="19"/>
      <c r="G8" s="15"/>
      <c r="H8" s="15"/>
      <c r="I8" s="15"/>
    </row>
    <row r="9" spans="1:9" ht="25.5" customHeight="1">
      <c r="A9" t="s">
        <v>49</v>
      </c>
      <c r="B9" t="s">
        <v>50</v>
      </c>
      <c r="C9" t="s">
        <v>75</v>
      </c>
      <c r="D9" t="s">
        <v>60</v>
      </c>
      <c r="E9" t="s">
        <v>59</v>
      </c>
      <c r="F9" s="19"/>
      <c r="G9" s="15"/>
      <c r="H9" s="15"/>
      <c r="I9" s="15"/>
    </row>
    <row r="10" spans="1:9" ht="25.5" customHeight="1">
      <c r="A10" t="s">
        <v>51</v>
      </c>
      <c r="B10" t="s">
        <v>34</v>
      </c>
      <c r="D10" t="s">
        <v>55</v>
      </c>
      <c r="F10" s="15"/>
      <c r="G10" s="15"/>
      <c r="H10" s="15"/>
      <c r="I10" s="15"/>
    </row>
    <row r="11" spans="1:9" ht="25.5" customHeight="1">
      <c r="A11" t="s">
        <v>52</v>
      </c>
      <c r="B11" t="s">
        <v>56</v>
      </c>
      <c r="D11" t="s">
        <v>56</v>
      </c>
    </row>
    <row r="12" spans="1:9" ht="25.5" customHeight="1">
      <c r="A12" t="s">
        <v>53</v>
      </c>
      <c r="B12" t="s">
        <v>57</v>
      </c>
      <c r="D12" t="s">
        <v>57</v>
      </c>
    </row>
    <row r="13" spans="1:9" ht="25.5" customHeight="1">
      <c r="A13" t="s">
        <v>54</v>
      </c>
      <c r="B13" t="s">
        <v>58</v>
      </c>
      <c r="D13" t="s">
        <v>58</v>
      </c>
    </row>
    <row r="14" spans="1:9" ht="25.5" customHeight="1">
      <c r="C14" t="s">
        <v>61</v>
      </c>
      <c r="E14" t="s">
        <v>61</v>
      </c>
    </row>
    <row r="15" spans="1:9" ht="25.5" customHeight="1">
      <c r="A15" t="s">
        <v>70</v>
      </c>
    </row>
    <row r="16" spans="1:9" ht="25.5" customHeight="1"/>
    <row r="17" spans="1:2" ht="25.5" customHeight="1">
      <c r="A17" t="s">
        <v>68</v>
      </c>
    </row>
    <row r="18" spans="1:2" ht="25.5" customHeight="1">
      <c r="A18" t="s">
        <v>49</v>
      </c>
      <c r="B18" t="s">
        <v>69</v>
      </c>
    </row>
    <row r="19" spans="1:2" ht="25.5" customHeight="1">
      <c r="A19" t="s">
        <v>51</v>
      </c>
      <c r="B19" t="s">
        <v>34</v>
      </c>
    </row>
    <row r="20" spans="1:2">
      <c r="A20" t="s">
        <v>52</v>
      </c>
      <c r="B20" t="s">
        <v>56</v>
      </c>
    </row>
    <row r="21" spans="1:2">
      <c r="A21" t="s">
        <v>53</v>
      </c>
      <c r="B21" t="s">
        <v>57</v>
      </c>
    </row>
    <row r="22" spans="1:2">
      <c r="A22" t="s">
        <v>28</v>
      </c>
      <c r="B22" t="s">
        <v>58</v>
      </c>
    </row>
  </sheetData>
  <mergeCells count="1">
    <mergeCell ref="A4:A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8"/>
  <sheetViews>
    <sheetView workbookViewId="0">
      <selection activeCell="E25" sqref="E25"/>
    </sheetView>
  </sheetViews>
  <sheetFormatPr defaultRowHeight="18.75"/>
  <cols>
    <col min="1" max="1" width="13" bestFit="1" customWidth="1"/>
  </cols>
  <sheetData>
    <row r="1" spans="1:1">
      <c r="A1" s="3" t="s">
        <v>7</v>
      </c>
    </row>
    <row r="2" spans="1:1">
      <c r="A2" s="4" t="s">
        <v>8</v>
      </c>
    </row>
    <row r="3" spans="1:1">
      <c r="A3" s="4" t="s">
        <v>9</v>
      </c>
    </row>
    <row r="4" spans="1:1">
      <c r="A4" s="4" t="s">
        <v>10</v>
      </c>
    </row>
    <row r="5" spans="1:1">
      <c r="A5" s="4" t="s">
        <v>11</v>
      </c>
    </row>
    <row r="6" spans="1:1">
      <c r="A6" s="4" t="s">
        <v>12</v>
      </c>
    </row>
    <row r="7" spans="1:1">
      <c r="A7" s="4" t="s">
        <v>13</v>
      </c>
    </row>
    <row r="8" spans="1:1">
      <c r="A8" s="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法人</vt:lpstr>
      <vt:lpstr>計算シート (個人)</vt:lpstr>
      <vt:lpstr>個人</vt:lpstr>
      <vt:lpstr>主たる業種</vt:lpstr>
      <vt:lpstr>'計算シート 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2022-03-01T04:22:20Z</cp:lastPrinted>
  <dcterms:created xsi:type="dcterms:W3CDTF">2021-07-28T06:14:09Z</dcterms:created>
  <dcterms:modified xsi:type="dcterms:W3CDTF">2022-03-16T05:16:27Z</dcterms:modified>
</cp:coreProperties>
</file>