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計算シート (法人)" sheetId="19" r:id="rId1"/>
    <sheet name="法人" sheetId="16" state="hidden" r:id="rId2"/>
    <sheet name="個人" sheetId="15" state="hidden" r:id="rId3"/>
    <sheet name="主たる業種" sheetId="9" state="hidden" r:id="rId4"/>
  </sheets>
  <definedNames>
    <definedName name="hi" localSheetId="0">#REF!</definedName>
    <definedName name="hi">#REF!</definedName>
    <definedName name="_xlnm.Print_Area" localSheetId="0">'計算シート (法人)'!$B$1:$AW$51</definedName>
    <definedName name="いいいいいいい" localSheetId="0">#REF!</definedName>
    <definedName name="いいいいいいい">#REF!</definedName>
    <definedName name="ききききききききき" localSheetId="0">#REF!</definedName>
    <definedName name="ききききききききき">#REF!</definedName>
    <definedName name="その他" localSheetId="0">#REF!</definedName>
    <definedName name="その他">#REF!</definedName>
    <definedName name="ひ" localSheetId="0">#REF!</definedName>
    <definedName name="ひ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申請書" localSheetId="0">#REF!</definedName>
    <definedName name="申請書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8" i="19" l="1"/>
  <c r="BH7" i="19"/>
  <c r="BH6" i="19"/>
  <c r="BE8" i="19"/>
  <c r="BE7" i="19"/>
  <c r="BE6" i="19"/>
  <c r="AY34" i="19"/>
  <c r="BC41" i="19" l="1"/>
  <c r="BC40" i="19"/>
  <c r="BC39" i="19"/>
  <c r="BC38" i="19"/>
  <c r="AZ41" i="19"/>
  <c r="AZ40" i="19"/>
  <c r="AZ39" i="19"/>
  <c r="AQ12" i="19"/>
  <c r="AZ38" i="19"/>
  <c r="AZ9" i="19"/>
  <c r="AA9" i="19"/>
  <c r="H22" i="19" s="1"/>
  <c r="AZ8" i="19"/>
  <c r="AZ7" i="19"/>
  <c r="AZ6" i="19"/>
  <c r="AA6" i="19"/>
  <c r="H21" i="19" s="1"/>
  <c r="AZ5" i="19"/>
  <c r="AZ4" i="19"/>
  <c r="BG20" i="19" l="1"/>
  <c r="AL9" i="19"/>
  <c r="AL6" i="19"/>
  <c r="AG6" i="19" l="1"/>
  <c r="AG9" i="19"/>
  <c r="AZ21" i="19"/>
  <c r="BA21" i="19" s="1"/>
  <c r="AZ22" i="19"/>
  <c r="BA22" i="19" s="1"/>
</calcChain>
</file>

<file path=xl/sharedStrings.xml><?xml version="1.0" encoding="utf-8"?>
<sst xmlns="http://schemas.openxmlformats.org/spreadsheetml/2006/main" count="201" uniqueCount="125">
  <si>
    <t>２０１９年</t>
    <phoneticPr fontId="5"/>
  </si>
  <si>
    <t>合計</t>
    <rPh sb="0" eb="2">
      <t>ゴウケイ</t>
    </rPh>
    <phoneticPr fontId="5"/>
  </si>
  <si>
    <t>⇓</t>
    <phoneticPr fontId="1"/>
  </si>
  <si>
    <t>円</t>
    <rPh sb="0" eb="1">
      <t>エン</t>
    </rPh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</si>
  <si>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</si>
  <si>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</si>
  <si>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</si>
  <si>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主たる業種</t>
    <rPh sb="0" eb="1">
      <t>シュ</t>
    </rPh>
    <rPh sb="3" eb="5">
      <t>ギョウシュ</t>
    </rPh>
    <phoneticPr fontId="1"/>
  </si>
  <si>
    <t>①製造業</t>
  </si>
  <si>
    <t>②卸売業</t>
  </si>
  <si>
    <t>③小売業</t>
  </si>
  <si>
    <t>④運輸業</t>
  </si>
  <si>
    <t>⑤建設業</t>
  </si>
  <si>
    <t>⑥サービス業</t>
  </si>
  <si>
    <t>⑦その他</t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</si>
  <si>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</si>
  <si>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</si>
  <si>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</si>
  <si>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</si>
  <si>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</si>
  <si>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</si>
  <si>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</si>
  <si>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減少額</t>
    <rPh sb="0" eb="2">
      <t>ゲンショウ</t>
    </rPh>
    <rPh sb="2" eb="3">
      <t>ガク</t>
    </rPh>
    <phoneticPr fontId="1"/>
  </si>
  <si>
    <t>１月</t>
    <rPh sb="1" eb="2">
      <t>ツキ</t>
    </rPh>
    <phoneticPr fontId="5"/>
  </si>
  <si>
    <t>２月</t>
    <rPh sb="1" eb="2">
      <t>ツキ</t>
    </rPh>
    <phoneticPr fontId="5"/>
  </si>
  <si>
    <t>１月</t>
    <phoneticPr fontId="1"/>
  </si>
  <si>
    <t>売上減少率</t>
    <rPh sb="0" eb="2">
      <t>ウリアゲ</t>
    </rPh>
    <rPh sb="2" eb="5">
      <t>ゲンショウリツ</t>
    </rPh>
    <phoneticPr fontId="1"/>
  </si>
  <si>
    <t>50％以上</t>
    <rPh sb="3" eb="5">
      <t>イジョウ</t>
    </rPh>
    <phoneticPr fontId="1"/>
  </si>
  <si>
    <t>30％以上50％未満</t>
    <rPh sb="3" eb="5">
      <t>イジョウ</t>
    </rPh>
    <rPh sb="8" eb="10">
      <t>ミマン</t>
    </rPh>
    <phoneticPr fontId="1"/>
  </si>
  <si>
    <t>国支援金㋓</t>
    <rPh sb="0" eb="1">
      <t>クニ</t>
    </rPh>
    <rPh sb="1" eb="3">
      <t>シエン</t>
    </rPh>
    <rPh sb="3" eb="4">
      <t>キン</t>
    </rPh>
    <phoneticPr fontId="1"/>
  </si>
  <si>
    <t>10万円</t>
    <rPh sb="2" eb="3">
      <t>マン</t>
    </rPh>
    <rPh sb="3" eb="4">
      <t>エン</t>
    </rPh>
    <phoneticPr fontId="1"/>
  </si>
  <si>
    <t>6万円</t>
    <rPh sb="1" eb="2">
      <t>マン</t>
    </rPh>
    <rPh sb="2" eb="3">
      <t>エン</t>
    </rPh>
    <phoneticPr fontId="1"/>
  </si>
  <si>
    <t>20万円</t>
    <rPh sb="2" eb="3">
      <t>マン</t>
    </rPh>
    <rPh sb="3" eb="4">
      <t>エン</t>
    </rPh>
    <phoneticPr fontId="1"/>
  </si>
  <si>
    <t>12万円</t>
    <rPh sb="2" eb="3">
      <t>マン</t>
    </rPh>
    <rPh sb="3" eb="4">
      <t>エン</t>
    </rPh>
    <phoneticPr fontId="1"/>
  </si>
  <si>
    <t>30万円</t>
    <rPh sb="2" eb="4">
      <t>マンエン</t>
    </rPh>
    <phoneticPr fontId="1"/>
  </si>
  <si>
    <t>18万円</t>
    <rPh sb="2" eb="4">
      <t>マンエン</t>
    </rPh>
    <phoneticPr fontId="1"/>
  </si>
  <si>
    <t>値が大きい方の売上減少率を選択</t>
    <rPh sb="0" eb="1">
      <t>アタイ</t>
    </rPh>
    <rPh sb="2" eb="3">
      <t>オオ</t>
    </rPh>
    <rPh sb="5" eb="6">
      <t>ホウ</t>
    </rPh>
    <rPh sb="7" eb="12">
      <t>ウリアゲゲンショウリツ</t>
    </rPh>
    <rPh sb="13" eb="15">
      <t>センタク</t>
    </rPh>
    <phoneticPr fontId="1"/>
  </si>
  <si>
    <t>どちらかチェック
⇓</t>
    <phoneticPr fontId="1"/>
  </si>
  <si>
    <t>Ⓑ年間売上高１億円超～５億円以下</t>
    <rPh sb="1" eb="3">
      <t>ネンカン</t>
    </rPh>
    <rPh sb="3" eb="5">
      <t>ウリアゲ</t>
    </rPh>
    <rPh sb="5" eb="6">
      <t>ダカ</t>
    </rPh>
    <rPh sb="7" eb="9">
      <t>オクエン</t>
    </rPh>
    <rPh sb="9" eb="10">
      <t>コ</t>
    </rPh>
    <rPh sb="12" eb="14">
      <t>オクエン</t>
    </rPh>
    <rPh sb="14" eb="16">
      <t>イカ</t>
    </rPh>
    <phoneticPr fontId="1"/>
  </si>
  <si>
    <t>①売上減少率の値が大きい月を選択</t>
    <rPh sb="1" eb="6">
      <t>ウリアゲゲンショウリツ</t>
    </rPh>
    <rPh sb="7" eb="8">
      <t>アタイ</t>
    </rPh>
    <rPh sb="9" eb="10">
      <t>オオ</t>
    </rPh>
    <rPh sb="12" eb="13">
      <t>ツキ</t>
    </rPh>
    <rPh sb="14" eb="16">
      <t>センタク</t>
    </rPh>
    <phoneticPr fontId="1"/>
  </si>
  <si>
    <t>１億円超～５億円以下</t>
    <phoneticPr fontId="1"/>
  </si>
  <si>
    <t>②チェックした月と比較した年度の年間売上高</t>
    <rPh sb="7" eb="8">
      <t>ツキ</t>
    </rPh>
    <rPh sb="9" eb="11">
      <t>ヒカク</t>
    </rPh>
    <rPh sb="13" eb="15">
      <t>ネンド</t>
    </rPh>
    <rPh sb="16" eb="18">
      <t>ネンカン</t>
    </rPh>
    <rPh sb="18" eb="21">
      <t>ウリアゲダカ</t>
    </rPh>
    <phoneticPr fontId="1"/>
  </si>
  <si>
    <t>１億円以下</t>
    <phoneticPr fontId="1"/>
  </si>
  <si>
    <t>→</t>
    <phoneticPr fontId="1"/>
  </si>
  <si>
    <t>Ⓐへ</t>
    <phoneticPr fontId="1"/>
  </si>
  <si>
    <t>①でチェックした月の売上減少率</t>
    <rPh sb="8" eb="9">
      <t>ツキ</t>
    </rPh>
    <rPh sb="10" eb="12">
      <t>ウリアゲ</t>
    </rPh>
    <rPh sb="12" eb="15">
      <t>ゲンショウリツ</t>
    </rPh>
    <phoneticPr fontId="1"/>
  </si>
  <si>
    <t>①でチェックした月の売上減少率</t>
    <phoneticPr fontId="1"/>
  </si>
  <si>
    <t>→㋓に記入</t>
    <rPh sb="3" eb="5">
      <t>キニュウ</t>
    </rPh>
    <phoneticPr fontId="1"/>
  </si>
  <si>
    <t>県支援金㋔</t>
    <rPh sb="0" eb="1">
      <t>ケン</t>
    </rPh>
    <rPh sb="1" eb="3">
      <t>シエン</t>
    </rPh>
    <rPh sb="3" eb="4">
      <t>キン</t>
    </rPh>
    <phoneticPr fontId="1"/>
  </si>
  <si>
    <t>売上減少率</t>
    <rPh sb="0" eb="5">
      <t>ウリアゲゲンショウリツ</t>
    </rPh>
    <phoneticPr fontId="1"/>
  </si>
  <si>
    <t>１月</t>
    <rPh sb="1" eb="2">
      <t>ガツ</t>
    </rPh>
    <phoneticPr fontId="1"/>
  </si>
  <si>
    <t>90％以上</t>
    <rPh sb="3" eb="5">
      <t>イジョウ</t>
    </rPh>
    <phoneticPr fontId="1"/>
  </si>
  <si>
    <t>70％以上90％未満</t>
    <rPh sb="3" eb="5">
      <t>イジョウ</t>
    </rPh>
    <rPh sb="8" eb="10">
      <t>ミマン</t>
    </rPh>
    <phoneticPr fontId="1"/>
  </si>
  <si>
    <t>50％以上70％未満</t>
    <rPh sb="3" eb="5">
      <t>イジョウ</t>
    </rPh>
    <rPh sb="8" eb="10">
      <t>ミマン</t>
    </rPh>
    <phoneticPr fontId="1"/>
  </si>
  <si>
    <t>30％以上50％未満</t>
    <rPh sb="3" eb="5">
      <t>イジョウ</t>
    </rPh>
    <rPh sb="8" eb="10">
      <t>ミマン</t>
    </rPh>
    <phoneticPr fontId="1"/>
  </si>
  <si>
    <t>30万円</t>
    <rPh sb="2" eb="4">
      <t>マンエン</t>
    </rPh>
    <phoneticPr fontId="1"/>
  </si>
  <si>
    <t>20万円</t>
    <rPh sb="2" eb="4">
      <t>マンエン</t>
    </rPh>
    <phoneticPr fontId="1"/>
  </si>
  <si>
    <t>10万円</t>
    <rPh sb="2" eb="4">
      <t>マンエン</t>
    </rPh>
    <phoneticPr fontId="1"/>
  </si>
  <si>
    <t>4万円</t>
    <rPh sb="1" eb="3">
      <t>マンエン</t>
    </rPh>
    <phoneticPr fontId="1"/>
  </si>
  <si>
    <t>いずれかチェック⇓</t>
    <phoneticPr fontId="1"/>
  </si>
  <si>
    <t>2月</t>
    <rPh sb="1" eb="2">
      <t>ガツ</t>
    </rPh>
    <phoneticPr fontId="1"/>
  </si>
  <si>
    <t>↓㋓に記入</t>
    <rPh sb="3" eb="5">
      <t>キニュウ</t>
    </rPh>
    <phoneticPr fontId="1"/>
  </si>
  <si>
    <t>60万円</t>
    <rPh sb="2" eb="4">
      <t>マンエン</t>
    </rPh>
    <phoneticPr fontId="1"/>
  </si>
  <si>
    <t>40万円</t>
    <rPh sb="2" eb="4">
      <t>マンエン</t>
    </rPh>
    <phoneticPr fontId="1"/>
  </si>
  <si>
    <t>8万円</t>
    <rPh sb="1" eb="3">
      <t>マンエン</t>
    </rPh>
    <phoneticPr fontId="1"/>
  </si>
  <si>
    <t>２０２０年</t>
    <phoneticPr fontId="1"/>
  </si>
  <si>
    <t>２０２１年</t>
    <phoneticPr fontId="5"/>
  </si>
  <si>
    <t>２０２２年</t>
    <phoneticPr fontId="1"/>
  </si>
  <si>
    <t>申請額㋕</t>
    <rPh sb="0" eb="2">
      <t>シンセイ</t>
    </rPh>
    <rPh sb="2" eb="3">
      <t>ガク</t>
    </rPh>
    <phoneticPr fontId="1"/>
  </si>
  <si>
    <t>上限額／月</t>
    <rPh sb="0" eb="2">
      <t>ジョウゲン</t>
    </rPh>
    <rPh sb="2" eb="3">
      <t>ガク</t>
    </rPh>
    <rPh sb="4" eb="5">
      <t>ツキ</t>
    </rPh>
    <phoneticPr fontId="1"/>
  </si>
  <si>
    <t>※誓約書の飲食店の休業・時間短縮営業の影響を大きく受けている事業者</t>
    <rPh sb="1" eb="4">
      <t>セイヤクショ</t>
    </rPh>
    <rPh sb="5" eb="7">
      <t>インショク</t>
    </rPh>
    <rPh sb="7" eb="8">
      <t>テン</t>
    </rPh>
    <rPh sb="9" eb="11">
      <t>キュウギョウ</t>
    </rPh>
    <rPh sb="12" eb="14">
      <t>ジカン</t>
    </rPh>
    <rPh sb="14" eb="16">
      <t>タンシュク</t>
    </rPh>
    <rPh sb="16" eb="18">
      <t>エイギョウ</t>
    </rPh>
    <rPh sb="19" eb="21">
      <t>エイキョウ</t>
    </rPh>
    <rPh sb="22" eb="23">
      <t>オオ</t>
    </rPh>
    <rPh sb="25" eb="26">
      <t>ウ</t>
    </rPh>
    <rPh sb="30" eb="33">
      <t>ジギョウシャ</t>
    </rPh>
    <phoneticPr fontId="1"/>
  </si>
  <si>
    <t>30％以上50％未満</t>
    <phoneticPr fontId="1"/>
  </si>
  <si>
    <t>いずれかチェック</t>
    <phoneticPr fontId="1"/>
  </si>
  <si>
    <t>いずれかチェック⇓</t>
    <phoneticPr fontId="1"/>
  </si>
  <si>
    <t>⇓いずれかチェック</t>
    <phoneticPr fontId="1"/>
  </si>
  <si>
    <t>２月</t>
    <rPh sb="1" eb="2">
      <t>ガツ</t>
    </rPh>
    <phoneticPr fontId="1"/>
  </si>
  <si>
    <t>２０２２年１月</t>
    <rPh sb="4" eb="5">
      <t>ネン</t>
    </rPh>
    <rPh sb="6" eb="7">
      <t>ガツ</t>
    </rPh>
    <phoneticPr fontId="1"/>
  </si>
  <si>
    <t>２０２２年２月</t>
    <phoneticPr fontId="1"/>
  </si>
  <si>
    <t>→Ⓐへ</t>
    <phoneticPr fontId="1"/>
  </si>
  <si>
    <t>Ⓑへ</t>
    <phoneticPr fontId="1"/>
  </si>
  <si>
    <t>→Ⓑへ</t>
    <phoneticPr fontId="1"/>
  </si>
  <si>
    <t>Ⓐ年間売上高１億円以下</t>
    <phoneticPr fontId="1"/>
  </si>
  <si>
    <t>→Ⓒへ</t>
    <phoneticPr fontId="1"/>
  </si>
  <si>
    <t>５億円超</t>
    <phoneticPr fontId="1"/>
  </si>
  <si>
    <t>％</t>
    <phoneticPr fontId="1"/>
  </si>
  <si>
    <t>⇓</t>
    <phoneticPr fontId="1"/>
  </si>
  <si>
    <t>① 売上減少率の値が大きい月を選択（㋒／㋐×100）</t>
    <phoneticPr fontId="1"/>
  </si>
  <si>
    <t>※</t>
    <phoneticPr fontId="1"/>
  </si>
  <si>
    <t>年間売上高</t>
    <rPh sb="0" eb="5">
      <t>ネンカンウリアゲダカ</t>
    </rPh>
    <phoneticPr fontId="1"/>
  </si>
  <si>
    <t>千円</t>
    <rPh sb="0" eb="2">
      <t>センエン</t>
    </rPh>
    <phoneticPr fontId="1"/>
  </si>
  <si>
    <t>基準年度の年間売上高</t>
    <rPh sb="0" eb="2">
      <t>キジュン</t>
    </rPh>
    <rPh sb="2" eb="4">
      <t>ネンド</t>
    </rPh>
    <rPh sb="5" eb="10">
      <t>ネンカンウリアゲダカ</t>
    </rPh>
    <phoneticPr fontId="1"/>
  </si>
  <si>
    <t>給付額</t>
    <rPh sb="0" eb="3">
      <t>キュウフガク</t>
    </rPh>
    <phoneticPr fontId="1"/>
  </si>
  <si>
    <t>１億円以下</t>
  </si>
  <si>
    <t>50％以上</t>
    <phoneticPr fontId="1"/>
  </si>
  <si>
    <t>１億円超～５億円以下</t>
  </si>
  <si>
    <t>Ⓒ</t>
    <phoneticPr fontId="1"/>
  </si>
  <si>
    <t>５億円超</t>
  </si>
  <si>
    <t>Ⓐ</t>
    <phoneticPr fontId="1"/>
  </si>
  <si>
    <t>Ⓑ</t>
    <phoneticPr fontId="1"/>
  </si>
  <si>
    <t>売上減少率の判定</t>
    <rPh sb="0" eb="2">
      <t>ウリアゲ</t>
    </rPh>
    <rPh sb="2" eb="4">
      <t>ゲンショウ</t>
    </rPh>
    <rPh sb="4" eb="5">
      <t>リツ</t>
    </rPh>
    <rPh sb="6" eb="8">
      <t>ハンテイ</t>
    </rPh>
    <phoneticPr fontId="1"/>
  </si>
  <si>
    <t>１月の基準年の判定</t>
    <rPh sb="1" eb="2">
      <t>ガツ</t>
    </rPh>
    <rPh sb="3" eb="5">
      <t>キジュン</t>
    </rPh>
    <rPh sb="5" eb="6">
      <t>ネン</t>
    </rPh>
    <rPh sb="7" eb="9">
      <t>ハンテイ</t>
    </rPh>
    <phoneticPr fontId="1"/>
  </si>
  <si>
    <t>２月の基準年の判定</t>
    <rPh sb="1" eb="2">
      <t>ガツ</t>
    </rPh>
    <rPh sb="3" eb="5">
      <t>キジュン</t>
    </rPh>
    <rPh sb="5" eb="6">
      <t>ネン</t>
    </rPh>
    <rPh sb="7" eb="9">
      <t>ハンテイ</t>
    </rPh>
    <phoneticPr fontId="1"/>
  </si>
  <si>
    <t>２０２０年</t>
    <phoneticPr fontId="5"/>
  </si>
  <si>
    <t>↓年間売上高との連動</t>
    <rPh sb="1" eb="6">
      <t>ネンカンウリアゲダカ</t>
    </rPh>
    <rPh sb="8" eb="10">
      <t>レンドウ</t>
    </rPh>
    <phoneticPr fontId="1"/>
  </si>
  <si>
    <t>チェック</t>
    <phoneticPr fontId="1"/>
  </si>
  <si>
    <t>50％以上</t>
    <phoneticPr fontId="1"/>
  </si>
  <si>
    <t>30％以上50％未満</t>
    <phoneticPr fontId="1"/>
  </si>
  <si>
    <r>
      <t>90％以上　</t>
    </r>
    <r>
      <rPr>
        <b/>
        <sz val="12"/>
        <color rgb="FFFF0000"/>
        <rFont val="游ゴシック"/>
        <family val="3"/>
        <charset val="128"/>
        <scheme val="minor"/>
      </rPr>
      <t>※</t>
    </r>
    <rPh sb="3" eb="5">
      <t>イジョウ</t>
    </rPh>
    <phoneticPr fontId="1"/>
  </si>
  <si>
    <r>
      <t>70％以上90％未満　</t>
    </r>
    <r>
      <rPr>
        <b/>
        <sz val="12"/>
        <color rgb="FFFF0000"/>
        <rFont val="游ゴシック"/>
        <family val="3"/>
        <charset val="128"/>
        <scheme val="minor"/>
      </rPr>
      <t>※</t>
    </r>
    <rPh sb="3" eb="5">
      <t>イジョウ</t>
    </rPh>
    <rPh sb="8" eb="10">
      <t>ミマン</t>
    </rPh>
    <phoneticPr fontId="1"/>
  </si>
  <si>
    <t>↓１月の判定</t>
    <rPh sb="2" eb="3">
      <t>ガツ</t>
    </rPh>
    <rPh sb="4" eb="6">
      <t>ハンテイ</t>
    </rPh>
    <phoneticPr fontId="1"/>
  </si>
  <si>
    <t>↓２月の判定</t>
    <rPh sb="2" eb="3">
      <t>ガツ</t>
    </rPh>
    <rPh sb="4" eb="6">
      <t>ハンテイ</t>
    </rPh>
    <phoneticPr fontId="1"/>
  </si>
  <si>
    <t>基準年度</t>
    <rPh sb="0" eb="2">
      <t>キジュン</t>
    </rPh>
    <rPh sb="2" eb="4">
      <t>ネンド</t>
    </rPh>
    <phoneticPr fontId="1"/>
  </si>
  <si>
    <t>② ①でチェックした月と、比較した基準年度の法人事業概況説明書等を確認し、年間売上高を記入</t>
    <rPh sb="17" eb="19">
      <t>キジュン</t>
    </rPh>
    <rPh sb="19" eb="21">
      <t>ネンド</t>
    </rPh>
    <rPh sb="22" eb="24">
      <t>ホウジン</t>
    </rPh>
    <rPh sb="24" eb="31">
      <t>ジギョウガイキョウセツメイショ</t>
    </rPh>
    <rPh sb="31" eb="32">
      <t>トウ</t>
    </rPh>
    <rPh sb="33" eb="35">
      <t>カクニン</t>
    </rPh>
    <rPh sb="37" eb="42">
      <t>ネンカンウリアゲダカ</t>
    </rPh>
    <rPh sb="43" eb="45">
      <t>キニュウ</t>
    </rPh>
    <phoneticPr fontId="1"/>
  </si>
  <si>
    <t>↓</t>
    <phoneticPr fontId="1"/>
  </si>
  <si>
    <t>国支援金㋓に給付額を記入</t>
    <rPh sb="0" eb="1">
      <t>クニ</t>
    </rPh>
    <rPh sb="1" eb="4">
      <t>シエンキン</t>
    </rPh>
    <rPh sb="6" eb="9">
      <t>キュウフガク</t>
    </rPh>
    <phoneticPr fontId="1"/>
  </si>
  <si>
    <t>⇓</t>
    <phoneticPr fontId="1"/>
  </si>
  <si>
    <r>
      <t>●国支援金㋓（売上減少率が大きい月の支給額を、</t>
    </r>
    <r>
      <rPr>
        <b/>
        <u val="double"/>
        <sz val="12"/>
        <rFont val="游ゴシック"/>
        <family val="3"/>
        <charset val="128"/>
        <scheme val="minor"/>
      </rPr>
      <t>支給対象となる月すべてに適用</t>
    </r>
    <r>
      <rPr>
        <b/>
        <sz val="12"/>
        <rFont val="游ゴシック"/>
        <family val="3"/>
        <charset val="128"/>
        <scheme val="minor"/>
      </rPr>
      <t>）</t>
    </r>
    <rPh sb="16" eb="17">
      <t>ツキ</t>
    </rPh>
    <rPh sb="35" eb="37">
      <t>テキヨウ</t>
    </rPh>
    <phoneticPr fontId="1"/>
  </si>
  <si>
    <t>売上減少率の大きい月をチェック</t>
    <rPh sb="0" eb="5">
      <t>ウリアゲゲンショウリツ</t>
    </rPh>
    <rPh sb="6" eb="7">
      <t>オオ</t>
    </rPh>
    <rPh sb="9" eb="10">
      <t>ツキ</t>
    </rPh>
    <phoneticPr fontId="1"/>
  </si>
  <si>
    <r>
      <t>●県支援金㋔（各月の売上減少率に応じた支給額を、</t>
    </r>
    <r>
      <rPr>
        <b/>
        <u val="double"/>
        <sz val="12"/>
        <rFont val="游ゴシック"/>
        <family val="3"/>
        <charset val="128"/>
        <scheme val="minor"/>
      </rPr>
      <t>それぞれ適用</t>
    </r>
    <r>
      <rPr>
        <b/>
        <sz val="12"/>
        <rFont val="游ゴシック"/>
        <family val="3"/>
        <charset val="128"/>
        <scheme val="minor"/>
      </rPr>
      <t>）</t>
    </r>
    <rPh sb="28" eb="30">
      <t>テキヨウ</t>
    </rPh>
    <phoneticPr fontId="1"/>
  </si>
  <si>
    <r>
      <t>●申請額㋕（各月の売上減少率に応じた支給額を、</t>
    </r>
    <r>
      <rPr>
        <b/>
        <u val="double"/>
        <sz val="12"/>
        <rFont val="游ゴシック"/>
        <family val="3"/>
        <charset val="128"/>
        <scheme val="minor"/>
      </rPr>
      <t>それぞれ適用</t>
    </r>
    <r>
      <rPr>
        <b/>
        <sz val="12"/>
        <rFont val="游ゴシック"/>
        <family val="3"/>
        <charset val="128"/>
        <scheme val="minor"/>
      </rPr>
      <t>）</t>
    </r>
    <rPh sb="27" eb="29">
      <t>テキヨウ</t>
    </rPh>
    <phoneticPr fontId="1"/>
  </si>
  <si>
    <t>　　　　↓
県支援金㋔(1月)に記入</t>
    <rPh sb="6" eb="7">
      <t>ケン</t>
    </rPh>
    <rPh sb="7" eb="9">
      <t>シエン</t>
    </rPh>
    <rPh sb="9" eb="10">
      <t>キン</t>
    </rPh>
    <rPh sb="13" eb="14">
      <t>ガツ</t>
    </rPh>
    <phoneticPr fontId="1"/>
  </si>
  <si>
    <t>　　　　↓
県支援金㋔(2月)に記入</t>
    <rPh sb="6" eb="7">
      <t>ケン</t>
    </rPh>
    <rPh sb="7" eb="9">
      <t>シエン</t>
    </rPh>
    <rPh sb="9" eb="10">
      <t>キン</t>
    </rPh>
    <rPh sb="13" eb="14">
      <t>ガツ</t>
    </rPh>
    <phoneticPr fontId="1"/>
  </si>
  <si>
    <r>
      <t>※</t>
    </r>
    <r>
      <rPr>
        <b/>
        <u val="double"/>
        <sz val="11"/>
        <color theme="1"/>
        <rFont val="游ゴシック"/>
        <family val="3"/>
        <charset val="128"/>
        <scheme val="minor"/>
      </rPr>
      <t>各月</t>
    </r>
    <r>
      <rPr>
        <b/>
        <sz val="11"/>
        <color theme="1"/>
        <rFont val="游ゴシック"/>
        <family val="3"/>
        <charset val="128"/>
        <scheme val="minor"/>
      </rPr>
      <t>１，０００円未満端数切捨て</t>
    </r>
    <rPh sb="1" eb="3">
      <t>カクツキ</t>
    </rPh>
    <phoneticPr fontId="1"/>
  </si>
  <si>
    <r>
      <t>※売上額は</t>
    </r>
    <r>
      <rPr>
        <b/>
        <sz val="18"/>
        <color rgb="FFFF0000"/>
        <rFont val="游ゴシック"/>
        <family val="3"/>
        <charset val="128"/>
        <scheme val="minor"/>
      </rPr>
      <t>税抜</t>
    </r>
    <r>
      <rPr>
        <sz val="18"/>
        <color theme="1"/>
        <rFont val="游ゴシック"/>
        <family val="3"/>
        <charset val="128"/>
        <scheme val="minor"/>
      </rPr>
      <t>で計算してください</t>
    </r>
    <phoneticPr fontId="1"/>
  </si>
  <si>
    <t>計算シート（中小法人用）</t>
    <rPh sb="0" eb="2">
      <t>ケイサン</t>
    </rPh>
    <rPh sb="6" eb="8">
      <t>チュウショウ</t>
    </rPh>
    <rPh sb="8" eb="10">
      <t>ホウジン</t>
    </rPh>
    <rPh sb="10" eb="1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</si>
</sst>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 val="double"/>
      <sz val="1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0" fillId="2" borderId="10" xfId="0" applyFill="1" applyBorder="1">
      <alignment vertical="center"/>
    </xf>
    <xf numFmtId="0" fontId="0" fillId="0" borderId="10" xfId="0" applyBorder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5" xfId="2" applyFont="1" applyFill="1" applyBorder="1" applyAlignment="1" applyProtection="1">
      <alignment horizontal="center"/>
    </xf>
    <xf numFmtId="0" fontId="3" fillId="0" borderId="0" xfId="2" applyFont="1" applyFill="1" applyAlignment="1" applyProtection="1">
      <alignment horizontal="left" vertical="center" shrinkToFit="1"/>
    </xf>
    <xf numFmtId="0" fontId="7" fillId="0" borderId="0" xfId="2" applyFont="1" applyFill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55" fontId="0" fillId="0" borderId="0" xfId="0" applyNumberForma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7" fillId="0" borderId="37" xfId="2" applyFont="1" applyFill="1" applyBorder="1" applyAlignment="1" applyProtection="1">
      <alignment vertical="center"/>
    </xf>
    <xf numFmtId="0" fontId="7" fillId="0" borderId="46" xfId="2" applyFont="1" applyFill="1" applyBorder="1" applyAlignment="1" applyProtection="1">
      <alignment vertical="center"/>
    </xf>
    <xf numFmtId="0" fontId="19" fillId="0" borderId="0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4" fillId="0" borderId="44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/>
    </xf>
    <xf numFmtId="0" fontId="23" fillId="0" borderId="0" xfId="2" applyFont="1" applyFill="1" applyBorder="1" applyAlignment="1" applyProtection="1">
      <alignment vertical="center" wrapText="1"/>
    </xf>
    <xf numFmtId="0" fontId="7" fillId="0" borderId="1" xfId="2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vertical="center"/>
    </xf>
    <xf numFmtId="0" fontId="27" fillId="0" borderId="0" xfId="2" applyFont="1" applyFill="1" applyBorder="1" applyAlignment="1" applyProtection="1">
      <alignment vertical="center"/>
    </xf>
    <xf numFmtId="0" fontId="20" fillId="0" borderId="0" xfId="2" applyFont="1" applyFill="1" applyBorder="1" applyAlignment="1" applyProtection="1">
      <alignment vertical="center"/>
    </xf>
    <xf numFmtId="38" fontId="6" fillId="0" borderId="0" xfId="1" applyFont="1" applyFill="1" applyAlignment="1" applyProtection="1">
      <alignment vertical="center"/>
      <protection locked="0"/>
    </xf>
    <xf numFmtId="0" fontId="7" fillId="0" borderId="0" xfId="2" applyFont="1" applyFill="1" applyAlignment="1" applyProtection="1">
      <alignment vertical="center"/>
      <protection locked="0"/>
    </xf>
    <xf numFmtId="0" fontId="15" fillId="2" borderId="0" xfId="2" applyFont="1" applyFill="1" applyBorder="1" applyAlignment="1" applyProtection="1">
      <alignment vertical="center"/>
      <protection locked="0"/>
    </xf>
    <xf numFmtId="38" fontId="6" fillId="2" borderId="0" xfId="1" applyFont="1" applyFill="1" applyAlignment="1" applyProtection="1">
      <alignment vertical="center"/>
      <protection locked="0"/>
    </xf>
    <xf numFmtId="0" fontId="24" fillId="0" borderId="0" xfId="2" applyFont="1" applyFill="1" applyAlignment="1" applyProtection="1">
      <alignment vertical="center"/>
      <protection locked="0"/>
    </xf>
    <xf numFmtId="38" fontId="6" fillId="0" borderId="0" xfId="1" applyFont="1" applyFill="1" applyAlignment="1" applyProtection="1">
      <alignment vertical="top"/>
      <protection locked="0"/>
    </xf>
    <xf numFmtId="38" fontId="15" fillId="2" borderId="0" xfId="1" applyFont="1" applyFill="1" applyAlignment="1" applyProtection="1">
      <alignment vertical="center"/>
      <protection locked="0"/>
    </xf>
    <xf numFmtId="38" fontId="15" fillId="2" borderId="0" xfId="1" applyFont="1" applyFill="1" applyBorder="1" applyAlignment="1" applyProtection="1">
      <alignment vertical="center"/>
      <protection locked="0"/>
    </xf>
    <xf numFmtId="0" fontId="15" fillId="0" borderId="0" xfId="2" applyFont="1" applyFill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12" fillId="0" borderId="0" xfId="1" applyFont="1" applyFill="1" applyAlignment="1" applyProtection="1">
      <alignment vertical="top"/>
      <protection locked="0"/>
    </xf>
    <xf numFmtId="0" fontId="16" fillId="0" borderId="0" xfId="2" applyFont="1" applyFill="1" applyAlignment="1" applyProtection="1">
      <alignment vertical="center"/>
      <protection locked="0"/>
    </xf>
    <xf numFmtId="0" fontId="8" fillId="0" borderId="0" xfId="2" applyFont="1" applyFill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0" fontId="23" fillId="0" borderId="0" xfId="2" applyFont="1" applyFill="1" applyBorder="1" applyAlignment="1" applyProtection="1">
      <alignment horizontal="right" vertical="center"/>
      <protection locked="0"/>
    </xf>
    <xf numFmtId="0" fontId="6" fillId="2" borderId="0" xfId="2" applyFont="1" applyFill="1" applyAlignment="1" applyProtection="1">
      <alignment vertical="center"/>
      <protection locked="0"/>
    </xf>
    <xf numFmtId="0" fontId="15" fillId="0" borderId="0" xfId="2" applyFont="1" applyFill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12" fillId="0" borderId="0" xfId="2" applyFont="1" applyFill="1" applyBorder="1" applyAlignment="1" applyProtection="1">
      <alignment vertical="center"/>
      <protection locked="0"/>
    </xf>
    <xf numFmtId="38" fontId="15" fillId="0" borderId="0" xfId="1" applyFont="1" applyFill="1" applyAlignment="1" applyProtection="1">
      <alignment vertical="center"/>
      <protection locked="0"/>
    </xf>
    <xf numFmtId="38" fontId="12" fillId="2" borderId="0" xfId="1" applyFont="1" applyFill="1" applyBorder="1" applyAlignment="1" applyProtection="1">
      <alignment vertical="center"/>
      <protection locked="0"/>
    </xf>
    <xf numFmtId="38" fontId="6" fillId="2" borderId="0" xfId="1" applyFont="1" applyFill="1" applyBorder="1" applyAlignment="1" applyProtection="1">
      <alignment vertical="center"/>
      <protection locked="0"/>
    </xf>
    <xf numFmtId="0" fontId="15" fillId="2" borderId="0" xfId="2" applyFont="1" applyFill="1" applyAlignment="1" applyProtection="1">
      <alignment horizontal="center" vertical="center"/>
      <protection locked="0"/>
    </xf>
    <xf numFmtId="0" fontId="15" fillId="2" borderId="0" xfId="2" applyFont="1" applyFill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 wrapText="1" shrinkToFit="1"/>
    </xf>
    <xf numFmtId="0" fontId="12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vertical="center"/>
    </xf>
    <xf numFmtId="0" fontId="19" fillId="0" borderId="0" xfId="2" applyFont="1" applyFill="1" applyBorder="1" applyAlignment="1" applyProtection="1">
      <alignment vertical="center" wrapText="1"/>
    </xf>
    <xf numFmtId="0" fontId="12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11" fillId="0" borderId="69" xfId="2" applyFont="1" applyFill="1" applyBorder="1" applyAlignment="1" applyProtection="1">
      <alignment vertical="center"/>
    </xf>
    <xf numFmtId="0" fontId="30" fillId="0" borderId="69" xfId="2" applyFont="1" applyFill="1" applyBorder="1" applyAlignment="1" applyProtection="1">
      <alignment vertical="center"/>
    </xf>
    <xf numFmtId="0" fontId="19" fillId="0" borderId="0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horizontal="center" vertical="center"/>
    </xf>
    <xf numFmtId="0" fontId="22" fillId="0" borderId="0" xfId="2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vertical="center"/>
      <protection locked="0"/>
    </xf>
    <xf numFmtId="38" fontId="1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23" fillId="0" borderId="0" xfId="2" applyFont="1" applyFill="1" applyBorder="1" applyAlignment="1" applyProtection="1">
      <alignment vertical="center" wrapText="1"/>
      <protection locked="0"/>
    </xf>
    <xf numFmtId="0" fontId="18" fillId="0" borderId="22" xfId="0" applyFont="1" applyFill="1" applyBorder="1" applyAlignment="1" applyProtection="1">
      <alignment horizontal="center" vertical="center"/>
    </xf>
    <xf numFmtId="0" fontId="13" fillId="0" borderId="24" xfId="2" applyFont="1" applyFill="1" applyBorder="1" applyAlignment="1" applyProtection="1">
      <alignment horizontal="center" vertical="center"/>
    </xf>
    <xf numFmtId="0" fontId="13" fillId="0" borderId="17" xfId="2" applyFont="1" applyFill="1" applyBorder="1" applyAlignment="1" applyProtection="1">
      <alignment horizontal="center" vertical="center"/>
    </xf>
    <xf numFmtId="0" fontId="12" fillId="0" borderId="7" xfId="2" applyFont="1" applyFill="1" applyBorder="1" applyAlignment="1" applyProtection="1">
      <alignment horizontal="left" vertical="center" shrinkToFit="1"/>
    </xf>
    <xf numFmtId="0" fontId="12" fillId="0" borderId="8" xfId="2" applyFont="1" applyFill="1" applyBorder="1" applyAlignment="1" applyProtection="1">
      <alignment horizontal="left" vertical="center" shrinkToFit="1"/>
    </xf>
    <xf numFmtId="0" fontId="12" fillId="0" borderId="20" xfId="2" applyFont="1" applyFill="1" applyBorder="1" applyAlignment="1" applyProtection="1">
      <alignment horizontal="left" vertical="center" shrinkToFit="1"/>
    </xf>
    <xf numFmtId="0" fontId="16" fillId="0" borderId="0" xfId="2" applyFont="1" applyFill="1" applyAlignment="1" applyProtection="1">
      <alignment horizontal="left" shrinkToFit="1"/>
      <protection locked="0"/>
    </xf>
    <xf numFmtId="0" fontId="13" fillId="0" borderId="0" xfId="2" applyFont="1" applyFill="1" applyAlignment="1" applyProtection="1">
      <alignment horizontal="center" vertical="center"/>
    </xf>
    <xf numFmtId="0" fontId="12" fillId="0" borderId="19" xfId="2" applyFont="1" applyFill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0" fontId="12" fillId="0" borderId="20" xfId="2" applyFont="1" applyFill="1" applyBorder="1" applyAlignment="1" applyProtection="1">
      <alignment horizontal="center" vertical="center" wrapText="1"/>
    </xf>
    <xf numFmtId="0" fontId="12" fillId="0" borderId="19" xfId="2" applyFont="1" applyFill="1" applyBorder="1" applyAlignment="1" applyProtection="1">
      <alignment horizontal="center" vertical="center" shrinkToFit="1"/>
    </xf>
    <xf numFmtId="0" fontId="12" fillId="0" borderId="8" xfId="2" applyFont="1" applyFill="1" applyBorder="1" applyAlignment="1" applyProtection="1">
      <alignment horizontal="center" vertical="center" shrinkToFit="1"/>
    </xf>
    <xf numFmtId="0" fontId="12" fillId="0" borderId="20" xfId="2" applyFont="1" applyFill="1" applyBorder="1" applyAlignment="1" applyProtection="1">
      <alignment horizontal="center" vertical="center" shrinkToFit="1"/>
    </xf>
    <xf numFmtId="0" fontId="12" fillId="0" borderId="15" xfId="2" applyFont="1" applyFill="1" applyBorder="1" applyAlignment="1" applyProtection="1">
      <alignment horizontal="center" vertical="center" shrinkToFit="1"/>
    </xf>
    <xf numFmtId="0" fontId="12" fillId="0" borderId="16" xfId="2" applyFont="1" applyFill="1" applyBorder="1" applyAlignment="1" applyProtection="1">
      <alignment horizontal="center" vertical="center" shrinkToFit="1"/>
    </xf>
    <xf numFmtId="0" fontId="12" fillId="0" borderId="17" xfId="2" applyFont="1" applyFill="1" applyBorder="1" applyAlignment="1" applyProtection="1">
      <alignment horizontal="center" vertical="center" shrinkToFit="1"/>
    </xf>
    <xf numFmtId="0" fontId="12" fillId="0" borderId="19" xfId="2" applyFont="1" applyFill="1" applyBorder="1" applyAlignment="1" applyProtection="1">
      <alignment horizontal="center" vertical="center"/>
    </xf>
    <xf numFmtId="0" fontId="12" fillId="0" borderId="8" xfId="2" applyFont="1" applyFill="1" applyBorder="1" applyAlignment="1" applyProtection="1">
      <alignment horizontal="center" vertical="center"/>
    </xf>
    <xf numFmtId="0" fontId="12" fillId="0" borderId="20" xfId="2" applyFont="1" applyFill="1" applyBorder="1" applyAlignment="1" applyProtection="1">
      <alignment horizontal="center" vertical="center"/>
    </xf>
    <xf numFmtId="0" fontId="12" fillId="0" borderId="9" xfId="2" applyFont="1" applyFill="1" applyBorder="1" applyAlignment="1" applyProtection="1">
      <alignment horizontal="center" vertical="center"/>
    </xf>
    <xf numFmtId="0" fontId="12" fillId="0" borderId="15" xfId="2" applyFont="1" applyFill="1" applyBorder="1" applyAlignment="1" applyProtection="1">
      <alignment horizontal="center" vertical="center"/>
    </xf>
    <xf numFmtId="0" fontId="12" fillId="0" borderId="16" xfId="2" applyFont="1" applyFill="1" applyBorder="1" applyAlignment="1" applyProtection="1">
      <alignment horizontal="center" vertical="center"/>
    </xf>
    <xf numFmtId="0" fontId="12" fillId="0" borderId="17" xfId="2" applyFont="1" applyFill="1" applyBorder="1" applyAlignment="1" applyProtection="1">
      <alignment horizontal="center" vertical="center"/>
    </xf>
    <xf numFmtId="0" fontId="12" fillId="0" borderId="15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horizontal="center" vertical="center" wrapText="1"/>
    </xf>
    <xf numFmtId="0" fontId="12" fillId="0" borderId="17" xfId="2" applyFont="1" applyFill="1" applyBorder="1" applyAlignment="1" applyProtection="1">
      <alignment horizontal="center" vertical="center" wrapText="1"/>
    </xf>
    <xf numFmtId="0" fontId="12" fillId="0" borderId="18" xfId="2" applyFont="1" applyFill="1" applyBorder="1" applyAlignment="1" applyProtection="1">
      <alignment horizontal="center" vertical="center"/>
    </xf>
    <xf numFmtId="0" fontId="12" fillId="0" borderId="36" xfId="2" applyFont="1" applyFill="1" applyBorder="1" applyAlignment="1" applyProtection="1">
      <alignment horizontal="center" vertical="center" shrinkToFit="1"/>
    </xf>
    <xf numFmtId="0" fontId="12" fillId="0" borderId="33" xfId="2" applyFont="1" applyFill="1" applyBorder="1" applyAlignment="1" applyProtection="1">
      <alignment horizontal="center" vertical="center" shrinkToFit="1"/>
    </xf>
    <xf numFmtId="0" fontId="12" fillId="0" borderId="34" xfId="2" applyFont="1" applyFill="1" applyBorder="1" applyAlignment="1" applyProtection="1">
      <alignment horizontal="center" vertical="center" shrinkToFit="1"/>
    </xf>
    <xf numFmtId="38" fontId="12" fillId="3" borderId="14" xfId="1" applyFont="1" applyFill="1" applyBorder="1" applyAlignment="1" applyProtection="1">
      <alignment horizontal="right" shrinkToFit="1"/>
    </xf>
    <xf numFmtId="38" fontId="12" fillId="3" borderId="22" xfId="1" applyFont="1" applyFill="1" applyBorder="1" applyAlignment="1" applyProtection="1">
      <alignment horizontal="right" shrinkToFit="1"/>
    </xf>
    <xf numFmtId="38" fontId="12" fillId="3" borderId="1" xfId="1" applyFont="1" applyFill="1" applyBorder="1" applyAlignment="1" applyProtection="1">
      <alignment horizontal="right" shrinkToFit="1"/>
    </xf>
    <xf numFmtId="38" fontId="12" fillId="3" borderId="0" xfId="1" applyFont="1" applyFill="1" applyBorder="1" applyAlignment="1" applyProtection="1">
      <alignment horizontal="right" shrinkToFit="1"/>
    </xf>
    <xf numFmtId="38" fontId="12" fillId="3" borderId="15" xfId="1" applyFont="1" applyFill="1" applyBorder="1" applyAlignment="1" applyProtection="1">
      <alignment horizontal="right" shrinkToFit="1"/>
    </xf>
    <xf numFmtId="38" fontId="12" fillId="3" borderId="16" xfId="1" applyFont="1" applyFill="1" applyBorder="1" applyAlignment="1" applyProtection="1">
      <alignment horizontal="right" shrinkToFit="1"/>
    </xf>
    <xf numFmtId="38" fontId="10" fillId="0" borderId="23" xfId="1" applyFont="1" applyFill="1" applyBorder="1" applyAlignment="1" applyProtection="1">
      <alignment horizontal="center"/>
    </xf>
    <xf numFmtId="38" fontId="10" fillId="0" borderId="26" xfId="1" applyFont="1" applyFill="1" applyBorder="1" applyAlignment="1" applyProtection="1">
      <alignment horizontal="center"/>
    </xf>
    <xf numFmtId="38" fontId="10" fillId="0" borderId="17" xfId="1" applyFont="1" applyFill="1" applyBorder="1" applyAlignment="1" applyProtection="1">
      <alignment horizontal="center"/>
    </xf>
    <xf numFmtId="38" fontId="12" fillId="3" borderId="14" xfId="1" applyFont="1" applyFill="1" applyBorder="1" applyAlignment="1" applyProtection="1">
      <alignment shrinkToFit="1"/>
    </xf>
    <xf numFmtId="38" fontId="12" fillId="3" borderId="22" xfId="1" applyFont="1" applyFill="1" applyBorder="1" applyAlignment="1" applyProtection="1">
      <alignment shrinkToFit="1"/>
    </xf>
    <xf numFmtId="38" fontId="10" fillId="0" borderId="27" xfId="1" applyFont="1" applyFill="1" applyBorder="1" applyAlignment="1" applyProtection="1">
      <alignment horizontal="center"/>
    </xf>
    <xf numFmtId="38" fontId="10" fillId="0" borderId="18" xfId="1" applyFont="1" applyFill="1" applyBorder="1" applyAlignment="1" applyProtection="1">
      <alignment horizontal="center"/>
    </xf>
    <xf numFmtId="0" fontId="12" fillId="3" borderId="62" xfId="2" applyFont="1" applyFill="1" applyBorder="1" applyAlignment="1" applyProtection="1">
      <alignment horizontal="center" vertical="center"/>
    </xf>
    <xf numFmtId="0" fontId="12" fillId="3" borderId="63" xfId="2" applyFont="1" applyFill="1" applyBorder="1" applyAlignment="1" applyProtection="1">
      <alignment horizontal="center" vertical="center"/>
    </xf>
    <xf numFmtId="0" fontId="12" fillId="0" borderId="64" xfId="2" applyFont="1" applyFill="1" applyBorder="1" applyAlignment="1" applyProtection="1">
      <alignment horizontal="center" vertical="center" shrinkToFit="1"/>
    </xf>
    <xf numFmtId="0" fontId="12" fillId="0" borderId="65" xfId="2" applyFont="1" applyFill="1" applyBorder="1" applyAlignment="1" applyProtection="1">
      <alignment horizontal="center" vertical="center" shrinkToFit="1"/>
    </xf>
    <xf numFmtId="0" fontId="12" fillId="0" borderId="66" xfId="2" applyFont="1" applyFill="1" applyBorder="1" applyAlignment="1" applyProtection="1">
      <alignment horizontal="center" vertical="center" shrinkToFit="1"/>
    </xf>
    <xf numFmtId="38" fontId="12" fillId="3" borderId="1" xfId="1" applyFont="1" applyFill="1" applyBorder="1" applyAlignment="1" applyProtection="1">
      <alignment horizontal="right" shrinkToFit="1"/>
      <protection locked="0"/>
    </xf>
    <xf numFmtId="38" fontId="12" fillId="3" borderId="0" xfId="1" applyFont="1" applyFill="1" applyBorder="1" applyAlignment="1" applyProtection="1">
      <alignment horizontal="right" shrinkToFit="1"/>
      <protection locked="0"/>
    </xf>
    <xf numFmtId="38" fontId="12" fillId="3" borderId="15" xfId="1" applyFont="1" applyFill="1" applyBorder="1" applyAlignment="1" applyProtection="1">
      <alignment horizontal="right" shrinkToFit="1"/>
      <protection locked="0"/>
    </xf>
    <xf numFmtId="38" fontId="12" fillId="3" borderId="16" xfId="1" applyFont="1" applyFill="1" applyBorder="1" applyAlignment="1" applyProtection="1">
      <alignment horizontal="right" shrinkToFit="1"/>
      <protection locked="0"/>
    </xf>
    <xf numFmtId="0" fontId="12" fillId="3" borderId="67" xfId="2" applyFont="1" applyFill="1" applyBorder="1" applyAlignment="1" applyProtection="1">
      <alignment horizontal="center" vertical="center"/>
    </xf>
    <xf numFmtId="0" fontId="12" fillId="3" borderId="68" xfId="2" applyFont="1" applyFill="1" applyBorder="1" applyAlignment="1" applyProtection="1">
      <alignment horizontal="center" vertical="center"/>
    </xf>
    <xf numFmtId="0" fontId="12" fillId="0" borderId="68" xfId="2" applyFont="1" applyFill="1" applyBorder="1" applyAlignment="1" applyProtection="1">
      <alignment horizontal="center" vertical="center" shrinkToFit="1"/>
    </xf>
    <xf numFmtId="38" fontId="12" fillId="3" borderId="14" xfId="1" applyFont="1" applyFill="1" applyBorder="1" applyAlignment="1" applyProtection="1">
      <alignment horizontal="right" shrinkToFit="1"/>
      <protection locked="0"/>
    </xf>
    <xf numFmtId="38" fontId="12" fillId="3" borderId="22" xfId="1" applyFont="1" applyFill="1" applyBorder="1" applyAlignment="1" applyProtection="1">
      <alignment horizontal="right" shrinkToFit="1"/>
      <protection locked="0"/>
    </xf>
    <xf numFmtId="0" fontId="12" fillId="3" borderId="60" xfId="2" applyFont="1" applyFill="1" applyBorder="1" applyAlignment="1" applyProtection="1">
      <alignment horizontal="center" vertical="center"/>
    </xf>
    <xf numFmtId="0" fontId="12" fillId="3" borderId="61" xfId="2" applyFont="1" applyFill="1" applyBorder="1" applyAlignment="1" applyProtection="1">
      <alignment horizontal="center" vertical="center"/>
    </xf>
    <xf numFmtId="0" fontId="12" fillId="0" borderId="61" xfId="2" applyFont="1" applyFill="1" applyBorder="1" applyAlignment="1" applyProtection="1">
      <alignment horizontal="center" vertical="center" shrinkToFit="1"/>
    </xf>
    <xf numFmtId="38" fontId="12" fillId="0" borderId="10" xfId="2" applyNumberFormat="1" applyFont="1" applyFill="1" applyBorder="1" applyAlignment="1" applyProtection="1">
      <alignment horizontal="center" vertical="center"/>
    </xf>
    <xf numFmtId="0" fontId="12" fillId="0" borderId="14" xfId="2" applyFont="1" applyFill="1" applyBorder="1" applyAlignment="1" applyProtection="1">
      <alignment horizontal="center" vertical="center" shrinkToFit="1"/>
    </xf>
    <xf numFmtId="0" fontId="12" fillId="0" borderId="22" xfId="2" applyFont="1" applyFill="1" applyBorder="1" applyAlignment="1" applyProtection="1">
      <alignment horizontal="center" vertical="center" shrinkToFit="1"/>
    </xf>
    <xf numFmtId="0" fontId="12" fillId="0" borderId="23" xfId="2" applyFont="1" applyFill="1" applyBorder="1" applyAlignment="1" applyProtection="1">
      <alignment horizontal="center" vertical="center" shrinkToFit="1"/>
    </xf>
    <xf numFmtId="0" fontId="12" fillId="0" borderId="1" xfId="2" applyFont="1" applyFill="1" applyBorder="1" applyAlignment="1" applyProtection="1">
      <alignment horizontal="center" vertical="center" shrinkToFit="1"/>
    </xf>
    <xf numFmtId="0" fontId="12" fillId="0" borderId="0" xfId="2" applyFont="1" applyFill="1" applyBorder="1" applyAlignment="1" applyProtection="1">
      <alignment horizontal="center" vertical="center" shrinkToFit="1"/>
    </xf>
    <xf numFmtId="0" fontId="12" fillId="0" borderId="26" xfId="2" applyFont="1" applyFill="1" applyBorder="1" applyAlignment="1" applyProtection="1">
      <alignment horizontal="center" vertical="center" shrinkToFit="1"/>
    </xf>
    <xf numFmtId="0" fontId="12" fillId="0" borderId="63" xfId="2" applyFont="1" applyFill="1" applyBorder="1" applyAlignment="1" applyProtection="1">
      <alignment horizontal="center" vertical="center" shrinkToFit="1"/>
    </xf>
    <xf numFmtId="0" fontId="12" fillId="0" borderId="10" xfId="2" applyFont="1" applyFill="1" applyBorder="1" applyAlignment="1" applyProtection="1">
      <alignment horizontal="center" vertical="center"/>
    </xf>
    <xf numFmtId="0" fontId="18" fillId="4" borderId="1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shrinkToFit="1"/>
    </xf>
    <xf numFmtId="3" fontId="18" fillId="6" borderId="10" xfId="0" applyNumberFormat="1" applyFont="1" applyFill="1" applyBorder="1" applyAlignment="1" applyProtection="1">
      <alignment horizontal="right" vertical="center"/>
    </xf>
    <xf numFmtId="38" fontId="10" fillId="0" borderId="28" xfId="1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 vertical="center" shrinkToFit="1"/>
    </xf>
    <xf numFmtId="0" fontId="7" fillId="0" borderId="17" xfId="2" applyFont="1" applyFill="1" applyBorder="1" applyAlignment="1" applyProtection="1">
      <alignment horizontal="center" vertical="center"/>
    </xf>
    <xf numFmtId="0" fontId="7" fillId="0" borderId="13" xfId="2" applyFont="1" applyFill="1" applyBorder="1" applyAlignment="1" applyProtection="1">
      <alignment horizontal="center" vertical="center"/>
    </xf>
    <xf numFmtId="0" fontId="12" fillId="4" borderId="10" xfId="2" applyFont="1" applyFill="1" applyBorder="1" applyAlignment="1" applyProtection="1">
      <alignment horizontal="center" vertical="center"/>
    </xf>
    <xf numFmtId="0" fontId="18" fillId="6" borderId="10" xfId="0" applyFont="1" applyFill="1" applyBorder="1" applyAlignment="1" applyProtection="1">
      <alignment horizontal="center" vertical="center"/>
    </xf>
    <xf numFmtId="0" fontId="9" fillId="0" borderId="21" xfId="2" applyFont="1" applyFill="1" applyBorder="1" applyAlignment="1" applyProtection="1">
      <alignment horizontal="center" vertical="center"/>
    </xf>
    <xf numFmtId="0" fontId="9" fillId="0" borderId="25" xfId="2" applyFont="1" applyFill="1" applyBorder="1" applyAlignment="1" applyProtection="1">
      <alignment horizontal="center" vertical="center"/>
    </xf>
    <xf numFmtId="0" fontId="9" fillId="0" borderId="30" xfId="2" applyFont="1" applyFill="1" applyBorder="1" applyAlignment="1" applyProtection="1">
      <alignment horizontal="center" vertical="center"/>
    </xf>
    <xf numFmtId="38" fontId="29" fillId="3" borderId="29" xfId="2" applyNumberFormat="1" applyFont="1" applyFill="1" applyBorder="1" applyAlignment="1" applyProtection="1">
      <alignment horizontal="right" shrinkToFit="1"/>
    </xf>
    <xf numFmtId="0" fontId="29" fillId="3" borderId="25" xfId="2" applyFont="1" applyFill="1" applyBorder="1" applyAlignment="1" applyProtection="1">
      <alignment horizontal="right" shrinkToFit="1"/>
    </xf>
    <xf numFmtId="0" fontId="8" fillId="0" borderId="0" xfId="2" applyFont="1" applyFill="1" applyBorder="1" applyAlignment="1" applyProtection="1">
      <alignment vertical="center"/>
    </xf>
    <xf numFmtId="49" fontId="18" fillId="0" borderId="38" xfId="0" applyNumberFormat="1" applyFont="1" applyBorder="1" applyAlignment="1" applyProtection="1">
      <alignment horizontal="center" vertical="center"/>
    </xf>
    <xf numFmtId="49" fontId="18" fillId="0" borderId="39" xfId="0" applyNumberFormat="1" applyFont="1" applyBorder="1" applyAlignment="1" applyProtection="1">
      <alignment horizontal="center" vertical="center"/>
    </xf>
    <xf numFmtId="176" fontId="12" fillId="0" borderId="39" xfId="0" applyNumberFormat="1" applyFont="1" applyFill="1" applyBorder="1" applyAlignment="1" applyProtection="1">
      <alignment horizontal="center" vertical="center" shrinkToFit="1"/>
    </xf>
    <xf numFmtId="176" fontId="12" fillId="0" borderId="6" xfId="0" applyNumberFormat="1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0" fontId="7" fillId="3" borderId="39" xfId="0" applyFont="1" applyFill="1" applyBorder="1" applyAlignment="1" applyProtection="1">
      <alignment horizontal="center" vertical="center" shrinkToFit="1"/>
    </xf>
    <xf numFmtId="0" fontId="7" fillId="3" borderId="40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58" xfId="0" applyFont="1" applyFill="1" applyBorder="1" applyAlignment="1" applyProtection="1">
      <alignment horizontal="center" vertical="center" wrapText="1"/>
    </xf>
    <xf numFmtId="38" fontId="12" fillId="0" borderId="2" xfId="1" applyFont="1" applyFill="1" applyBorder="1" applyAlignment="1" applyProtection="1">
      <alignment vertical="center" shrinkToFit="1"/>
      <protection locked="0"/>
    </xf>
    <xf numFmtId="38" fontId="12" fillId="0" borderId="3" xfId="1" applyFont="1" applyFill="1" applyBorder="1" applyAlignment="1" applyProtection="1">
      <alignment vertical="center" shrinkToFit="1"/>
      <protection locked="0"/>
    </xf>
    <xf numFmtId="49" fontId="18" fillId="0" borderId="41" xfId="0" applyNumberFormat="1" applyFont="1" applyBorder="1" applyAlignment="1" applyProtection="1">
      <alignment horizontal="center" vertical="center"/>
    </xf>
    <xf numFmtId="49" fontId="18" fillId="0" borderId="42" xfId="0" applyNumberFormat="1" applyFont="1" applyBorder="1" applyAlignment="1" applyProtection="1">
      <alignment horizontal="center" vertical="center"/>
    </xf>
    <xf numFmtId="176" fontId="12" fillId="0" borderId="42" xfId="0" applyNumberFormat="1" applyFont="1" applyFill="1" applyBorder="1" applyAlignment="1" applyProtection="1">
      <alignment horizontal="center" vertical="center" shrinkToFit="1"/>
    </xf>
    <xf numFmtId="176" fontId="12" fillId="0" borderId="29" xfId="0" applyNumberFormat="1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8" fillId="4" borderId="3" xfId="0" applyFont="1" applyFill="1" applyBorder="1" applyAlignment="1" applyProtection="1">
      <alignment horizontal="center" vertical="center"/>
    </xf>
    <xf numFmtId="0" fontId="18" fillId="4" borderId="58" xfId="0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center" vertical="center" wrapText="1"/>
    </xf>
    <xf numFmtId="0" fontId="18" fillId="6" borderId="10" xfId="0" applyFont="1" applyFill="1" applyBorder="1" applyAlignment="1" applyProtection="1">
      <alignment horizontal="center" vertical="center" shrinkToFit="1"/>
    </xf>
    <xf numFmtId="0" fontId="18" fillId="0" borderId="38" xfId="0" applyFont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/>
    </xf>
    <xf numFmtId="0" fontId="12" fillId="6" borderId="39" xfId="2" applyFont="1" applyFill="1" applyBorder="1" applyAlignment="1" applyProtection="1">
      <alignment horizontal="center" vertical="center"/>
    </xf>
    <xf numFmtId="0" fontId="12" fillId="6" borderId="40" xfId="2" applyFont="1" applyFill="1" applyBorder="1" applyAlignment="1" applyProtection="1">
      <alignment horizontal="center" vertical="center"/>
    </xf>
    <xf numFmtId="0" fontId="18" fillId="0" borderId="47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2" fillId="7" borderId="10" xfId="2" applyFont="1" applyFill="1" applyBorder="1" applyAlignment="1" applyProtection="1">
      <alignment horizontal="center" vertical="center"/>
    </xf>
    <xf numFmtId="0" fontId="12" fillId="7" borderId="48" xfId="2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center" vertical="center"/>
    </xf>
    <xf numFmtId="0" fontId="12" fillId="5" borderId="42" xfId="0" applyFont="1" applyFill="1" applyBorder="1" applyAlignment="1" applyProtection="1">
      <alignment horizontal="center" vertical="center" wrapText="1"/>
    </xf>
    <xf numFmtId="0" fontId="12" fillId="5" borderId="43" xfId="0" applyFont="1" applyFill="1" applyBorder="1" applyAlignment="1" applyProtection="1">
      <alignment horizontal="center" vertical="center" wrapText="1"/>
    </xf>
    <xf numFmtId="0" fontId="18" fillId="4" borderId="38" xfId="0" applyFont="1" applyFill="1" applyBorder="1" applyAlignment="1" applyProtection="1">
      <alignment horizontal="center" vertical="center"/>
    </xf>
    <xf numFmtId="0" fontId="18" fillId="4" borderId="39" xfId="0" applyFont="1" applyFill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center" vertical="center"/>
    </xf>
    <xf numFmtId="0" fontId="18" fillId="0" borderId="25" xfId="0" applyFont="1" applyBorder="1" applyAlignment="1" applyProtection="1">
      <alignment horizontal="center" vertical="center"/>
    </xf>
    <xf numFmtId="0" fontId="18" fillId="0" borderId="30" xfId="0" applyFont="1" applyBorder="1" applyAlignment="1" applyProtection="1">
      <alignment horizontal="center" vertical="center"/>
    </xf>
    <xf numFmtId="3" fontId="18" fillId="0" borderId="29" xfId="0" applyNumberFormat="1" applyFont="1" applyBorder="1" applyAlignment="1" applyProtection="1">
      <alignment horizontal="right" vertical="center"/>
    </xf>
    <xf numFmtId="3" fontId="18" fillId="0" borderId="25" xfId="0" applyNumberFormat="1" applyFont="1" applyBorder="1" applyAlignment="1" applyProtection="1">
      <alignment horizontal="right" vertical="center"/>
    </xf>
    <xf numFmtId="3" fontId="18" fillId="0" borderId="30" xfId="0" applyNumberFormat="1" applyFont="1" applyBorder="1" applyAlignment="1" applyProtection="1">
      <alignment horizontal="right" vertical="center"/>
    </xf>
    <xf numFmtId="0" fontId="7" fillId="3" borderId="29" xfId="2" applyFont="1" applyFill="1" applyBorder="1" applyAlignment="1" applyProtection="1">
      <alignment horizontal="center" vertical="center"/>
    </xf>
    <xf numFmtId="0" fontId="7" fillId="3" borderId="25" xfId="2" applyFont="1" applyFill="1" applyBorder="1" applyAlignment="1" applyProtection="1">
      <alignment horizontal="center" vertical="center"/>
    </xf>
    <xf numFmtId="0" fontId="7" fillId="3" borderId="30" xfId="2" applyFont="1" applyFill="1" applyBorder="1" applyAlignment="1" applyProtection="1">
      <alignment horizontal="center" vertical="center"/>
    </xf>
    <xf numFmtId="0" fontId="18" fillId="4" borderId="32" xfId="0" applyFont="1" applyFill="1" applyBorder="1" applyAlignment="1" applyProtection="1">
      <alignment horizontal="center" vertical="center"/>
    </xf>
    <xf numFmtId="0" fontId="18" fillId="4" borderId="11" xfId="0" applyFont="1" applyFill="1" applyBorder="1" applyAlignment="1" applyProtection="1">
      <alignment horizontal="center" vertical="center"/>
    </xf>
    <xf numFmtId="0" fontId="18" fillId="4" borderId="12" xfId="0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 shrinkToFit="1"/>
    </xf>
    <xf numFmtId="0" fontId="19" fillId="0" borderId="11" xfId="0" applyFont="1" applyFill="1" applyBorder="1" applyAlignment="1" applyProtection="1">
      <alignment horizontal="center" vertical="center" shrinkToFit="1"/>
    </xf>
    <xf numFmtId="0" fontId="19" fillId="0" borderId="12" xfId="0" applyFont="1" applyFill="1" applyBorder="1" applyAlignment="1" applyProtection="1">
      <alignment horizontal="center" vertical="center" shrinkToFit="1"/>
    </xf>
    <xf numFmtId="0" fontId="19" fillId="0" borderId="4" xfId="0" applyFont="1" applyFill="1" applyBorder="1" applyAlignment="1" applyProtection="1">
      <alignment horizontal="center" vertical="center" shrinkToFit="1"/>
    </xf>
    <xf numFmtId="0" fontId="7" fillId="3" borderId="56" xfId="2" applyFont="1" applyFill="1" applyBorder="1" applyAlignment="1" applyProtection="1">
      <alignment horizontal="center" vertical="center"/>
    </xf>
    <xf numFmtId="0" fontId="7" fillId="3" borderId="54" xfId="2" applyFont="1" applyFill="1" applyBorder="1" applyAlignment="1" applyProtection="1">
      <alignment horizontal="center" vertical="center"/>
    </xf>
    <xf numFmtId="0" fontId="7" fillId="3" borderId="57" xfId="2" applyFont="1" applyFill="1" applyBorder="1" applyAlignment="1" applyProtection="1">
      <alignment horizontal="center" vertical="center"/>
    </xf>
    <xf numFmtId="3" fontId="18" fillId="0" borderId="15" xfId="0" applyNumberFormat="1" applyFont="1" applyBorder="1" applyAlignment="1" applyProtection="1">
      <alignment horizontal="right" vertical="center"/>
    </xf>
    <xf numFmtId="3" fontId="18" fillId="0" borderId="16" xfId="0" applyNumberFormat="1" applyFont="1" applyBorder="1" applyAlignment="1" applyProtection="1">
      <alignment horizontal="right" vertical="center"/>
    </xf>
    <xf numFmtId="3" fontId="18" fillId="0" borderId="17" xfId="0" applyNumberFormat="1" applyFont="1" applyBorder="1" applyAlignment="1" applyProtection="1">
      <alignment horizontal="right" vertical="center"/>
    </xf>
    <xf numFmtId="0" fontId="7" fillId="3" borderId="15" xfId="2" applyFont="1" applyFill="1" applyBorder="1" applyAlignment="1" applyProtection="1">
      <alignment horizontal="center" vertical="center"/>
    </xf>
    <xf numFmtId="0" fontId="7" fillId="3" borderId="16" xfId="2" applyFont="1" applyFill="1" applyBorder="1" applyAlignment="1" applyProtection="1">
      <alignment horizontal="center" vertical="center"/>
    </xf>
    <xf numFmtId="0" fontId="7" fillId="3" borderId="18" xfId="2" applyFont="1" applyFill="1" applyBorder="1" applyAlignment="1" applyProtection="1">
      <alignment horizontal="center" vertical="center"/>
    </xf>
    <xf numFmtId="0" fontId="7" fillId="3" borderId="55" xfId="2" applyFont="1" applyFill="1" applyBorder="1" applyAlignment="1" applyProtection="1">
      <alignment horizontal="center" vertical="center"/>
    </xf>
    <xf numFmtId="3" fontId="18" fillId="0" borderId="53" xfId="0" applyNumberFormat="1" applyFont="1" applyBorder="1" applyAlignment="1" applyProtection="1">
      <alignment horizontal="right" vertical="center"/>
    </xf>
    <xf numFmtId="3" fontId="18" fillId="0" borderId="54" xfId="0" applyNumberFormat="1" applyFont="1" applyBorder="1" applyAlignment="1" applyProtection="1">
      <alignment horizontal="right" vertical="center"/>
    </xf>
    <xf numFmtId="3" fontId="18" fillId="0" borderId="55" xfId="0" applyNumberFormat="1" applyFont="1" applyBorder="1" applyAlignment="1" applyProtection="1">
      <alignment horizontal="right" vertical="center"/>
    </xf>
    <xf numFmtId="0" fontId="18" fillId="0" borderId="49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</xf>
    <xf numFmtId="3" fontId="18" fillId="0" borderId="13" xfId="0" applyNumberFormat="1" applyFont="1" applyBorder="1" applyAlignment="1" applyProtection="1">
      <alignment horizontal="right" vertical="center"/>
    </xf>
    <xf numFmtId="3" fontId="18" fillId="0" borderId="50" xfId="0" applyNumberFormat="1" applyFont="1" applyBorder="1" applyAlignment="1" applyProtection="1">
      <alignment horizontal="right" vertical="center"/>
    </xf>
    <xf numFmtId="0" fontId="18" fillId="0" borderId="41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/>
    </xf>
    <xf numFmtId="3" fontId="18" fillId="0" borderId="42" xfId="0" applyNumberFormat="1" applyFont="1" applyBorder="1" applyAlignment="1" applyProtection="1">
      <alignment horizontal="right" vertical="center"/>
    </xf>
    <xf numFmtId="3" fontId="18" fillId="0" borderId="43" xfId="0" applyNumberFormat="1" applyFont="1" applyBorder="1" applyAlignment="1" applyProtection="1">
      <alignment horizontal="right" vertical="center"/>
    </xf>
    <xf numFmtId="0" fontId="18" fillId="0" borderId="35" xfId="0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3" fontId="18" fillId="0" borderId="36" xfId="0" applyNumberFormat="1" applyFont="1" applyBorder="1" applyAlignment="1" applyProtection="1">
      <alignment horizontal="right" vertical="center"/>
    </xf>
    <xf numFmtId="3" fontId="18" fillId="0" borderId="33" xfId="0" applyNumberFormat="1" applyFont="1" applyBorder="1" applyAlignment="1" applyProtection="1">
      <alignment horizontal="right" vertical="center"/>
    </xf>
    <xf numFmtId="3" fontId="18" fillId="0" borderId="34" xfId="0" applyNumberFormat="1" applyFont="1" applyBorder="1" applyAlignment="1" applyProtection="1">
      <alignment horizontal="right" vertical="center"/>
    </xf>
    <xf numFmtId="0" fontId="7" fillId="3" borderId="36" xfId="2" applyFont="1" applyFill="1" applyBorder="1" applyAlignment="1" applyProtection="1">
      <alignment horizontal="center" vertical="center"/>
    </xf>
    <xf numFmtId="0" fontId="7" fillId="3" borderId="33" xfId="2" applyFont="1" applyFill="1" applyBorder="1" applyAlignment="1" applyProtection="1">
      <alignment horizontal="center" vertical="center"/>
    </xf>
    <xf numFmtId="0" fontId="7" fillId="3" borderId="34" xfId="2" applyFont="1" applyFill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/>
    </xf>
    <xf numFmtId="0" fontId="7" fillId="3" borderId="17" xfId="2" applyFont="1" applyFill="1" applyBorder="1" applyAlignment="1" applyProtection="1">
      <alignment horizontal="center" vertical="center"/>
    </xf>
    <xf numFmtId="3" fontId="18" fillId="0" borderId="10" xfId="0" applyNumberFormat="1" applyFont="1" applyBorder="1" applyAlignment="1" applyProtection="1">
      <alignment horizontal="right" vertical="center"/>
    </xf>
    <xf numFmtId="3" fontId="18" fillId="0" borderId="48" xfId="0" applyNumberFormat="1" applyFont="1" applyBorder="1" applyAlignment="1" applyProtection="1">
      <alignment horizontal="right" vertical="center"/>
    </xf>
    <xf numFmtId="0" fontId="19" fillId="0" borderId="0" xfId="2" applyFont="1" applyFill="1" applyAlignment="1" applyProtection="1">
      <alignment vertical="center" wrapText="1"/>
    </xf>
    <xf numFmtId="0" fontId="18" fillId="0" borderId="53" xfId="0" applyFont="1" applyBorder="1" applyAlignment="1" applyProtection="1">
      <alignment horizontal="center" vertical="center" shrinkToFit="1"/>
    </xf>
    <xf numFmtId="0" fontId="18" fillId="0" borderId="54" xfId="0" applyFont="1" applyBorder="1" applyAlignment="1" applyProtection="1">
      <alignment horizontal="center" vertical="center" shrinkToFit="1"/>
    </xf>
    <xf numFmtId="0" fontId="18" fillId="0" borderId="55" xfId="0" applyFont="1" applyBorder="1" applyAlignment="1" applyProtection="1">
      <alignment horizontal="center" vertical="center" shrinkToFit="1"/>
    </xf>
    <xf numFmtId="3" fontId="18" fillId="0" borderId="51" xfId="0" applyNumberFormat="1" applyFont="1" applyBorder="1" applyAlignment="1" applyProtection="1">
      <alignment horizontal="right" vertical="center"/>
    </xf>
    <xf numFmtId="3" fontId="18" fillId="0" borderId="52" xfId="0" applyNumberFormat="1" applyFont="1" applyBorder="1" applyAlignment="1" applyProtection="1">
      <alignment horizontal="right" vertical="center"/>
    </xf>
    <xf numFmtId="0" fontId="7" fillId="3" borderId="31" xfId="2" applyFont="1" applyFill="1" applyBorder="1" applyAlignment="1" applyProtection="1">
      <alignment horizontal="center" vertical="center"/>
    </xf>
    <xf numFmtId="0" fontId="7" fillId="3" borderId="45" xfId="2" applyFont="1" applyFill="1" applyBorder="1" applyAlignment="1" applyProtection="1">
      <alignment horizontal="center" vertical="center"/>
    </xf>
    <xf numFmtId="3" fontId="18" fillId="0" borderId="56" xfId="0" applyNumberFormat="1" applyFont="1" applyBorder="1" applyAlignment="1" applyProtection="1">
      <alignment horizontal="right" vertical="center"/>
    </xf>
    <xf numFmtId="0" fontId="24" fillId="0" borderId="0" xfId="2" applyFont="1" applyFill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12" fillId="6" borderId="10" xfId="2" applyFont="1" applyFill="1" applyBorder="1" applyAlignment="1" applyProtection="1">
      <alignment horizontal="center" vertical="center"/>
    </xf>
    <xf numFmtId="0" fontId="12" fillId="7" borderId="59" xfId="2" applyFont="1" applyFill="1" applyBorder="1" applyAlignment="1" applyProtection="1">
      <alignment horizontal="center" vertical="center"/>
    </xf>
    <xf numFmtId="0" fontId="12" fillId="8" borderId="10" xfId="0" applyFont="1" applyFill="1" applyBorder="1" applyAlignment="1" applyProtection="1">
      <alignment horizontal="center" vertical="center"/>
    </xf>
    <xf numFmtId="0" fontId="18" fillId="8" borderId="10" xfId="0" applyFont="1" applyFill="1" applyBorder="1" applyAlignment="1" applyProtection="1">
      <alignment horizontal="center" vertical="center" shrinkToFit="1"/>
    </xf>
    <xf numFmtId="3" fontId="18" fillId="8" borderId="10" xfId="0" applyNumberFormat="1" applyFont="1" applyFill="1" applyBorder="1" applyAlignment="1" applyProtection="1">
      <alignment horizontal="right" vertical="center"/>
    </xf>
    <xf numFmtId="0" fontId="18" fillId="7" borderId="59" xfId="0" applyFont="1" applyFill="1" applyBorder="1" applyAlignment="1" applyProtection="1">
      <alignment horizontal="center" vertical="center" shrinkToFit="1"/>
    </xf>
    <xf numFmtId="3" fontId="18" fillId="7" borderId="59" xfId="0" applyNumberFormat="1" applyFont="1" applyFill="1" applyBorder="1" applyAlignment="1" applyProtection="1">
      <alignment horizontal="right" vertical="center"/>
    </xf>
    <xf numFmtId="0" fontId="18" fillId="8" borderId="10" xfId="0" applyFont="1" applyFill="1" applyBorder="1" applyAlignment="1" applyProtection="1">
      <alignment horizontal="center" vertical="center"/>
    </xf>
    <xf numFmtId="0" fontId="18" fillId="7" borderId="10" xfId="0" applyFont="1" applyFill="1" applyBorder="1" applyAlignment="1" applyProtection="1">
      <alignment horizontal="center" vertical="center"/>
    </xf>
    <xf numFmtId="3" fontId="18" fillId="7" borderId="10" xfId="0" applyNumberFormat="1" applyFont="1" applyFill="1" applyBorder="1" applyAlignment="1" applyProtection="1">
      <alignment horizontal="right" vertical="center"/>
    </xf>
    <xf numFmtId="0" fontId="18" fillId="0" borderId="0" xfId="2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69"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 patternType="lightUp"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 patternType="lightUp"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 patternType="lightUp">
          <bgColor theme="2" tint="-9.9948118533890809E-2"/>
        </patternFill>
      </fill>
    </dxf>
  </dxfs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BD$6" lockText="1" noThreeD="1"/>
</file>

<file path=xl/ctrlProps/ctrlProp10.xml><?xml version="1.0" encoding="utf-8"?>
<formControlPr xmlns="http://schemas.microsoft.com/office/spreadsheetml/2009/9/main" objectType="CheckBox" fmlaLink="$BG$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BG$7" lockText="1" noThreeD="1"/>
</file>

<file path=xl/ctrlProps/ctrlProp16.xml><?xml version="1.0" encoding="utf-8"?>
<formControlPr xmlns="http://schemas.microsoft.com/office/spreadsheetml/2009/9/main" objectType="CheckBox" fmlaLink="$BG$8" lockText="1" noThreeD="1"/>
</file>

<file path=xl/ctrlProps/ctrlProp17.xml><?xml version="1.0" encoding="utf-8"?>
<formControlPr xmlns="http://schemas.microsoft.com/office/spreadsheetml/2009/9/main" objectType="CheckBox" fmlaLink="$AY$21" lockText="1" noThreeD="1"/>
</file>

<file path=xl/ctrlProps/ctrlProp18.xml><?xml version="1.0" encoding="utf-8"?>
<formControlPr xmlns="http://schemas.microsoft.com/office/spreadsheetml/2009/9/main" objectType="CheckBox" fmlaLink="$AY$22" lockText="1" noThreeD="1"/>
</file>

<file path=xl/ctrlProps/ctrlProp19.xml><?xml version="1.0" encoding="utf-8"?>
<formControlPr xmlns="http://schemas.microsoft.com/office/spreadsheetml/2009/9/main" objectType="CheckBox" fmlaLink="$AY$38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AY$39" lockText="1" noThreeD="1"/>
</file>

<file path=xl/ctrlProps/ctrlProp21.xml><?xml version="1.0" encoding="utf-8"?>
<formControlPr xmlns="http://schemas.microsoft.com/office/spreadsheetml/2009/9/main" objectType="CheckBox" fmlaLink="$AY$40" lockText="1" noThreeD="1"/>
</file>

<file path=xl/ctrlProps/ctrlProp22.xml><?xml version="1.0" encoding="utf-8"?>
<formControlPr xmlns="http://schemas.microsoft.com/office/spreadsheetml/2009/9/main" objectType="CheckBox" fmlaLink="$AY$41" lockText="1" noThreeD="1"/>
</file>

<file path=xl/ctrlProps/ctrlProp23.xml><?xml version="1.0" encoding="utf-8"?>
<formControlPr xmlns="http://schemas.microsoft.com/office/spreadsheetml/2009/9/main" objectType="CheckBox" fmlaLink="$BB$38" lockText="1" noThreeD="1"/>
</file>

<file path=xl/ctrlProps/ctrlProp24.xml><?xml version="1.0" encoding="utf-8"?>
<formControlPr xmlns="http://schemas.microsoft.com/office/spreadsheetml/2009/9/main" objectType="CheckBox" fmlaLink="$BB$39" lockText="1" noThreeD="1"/>
</file>

<file path=xl/ctrlProps/ctrlProp25.xml><?xml version="1.0" encoding="utf-8"?>
<formControlPr xmlns="http://schemas.microsoft.com/office/spreadsheetml/2009/9/main" objectType="CheckBox" fmlaLink="$BB$40" lockText="1" noThreeD="1"/>
</file>

<file path=xl/ctrlProps/ctrlProp26.xml><?xml version="1.0" encoding="utf-8"?>
<formControlPr xmlns="http://schemas.microsoft.com/office/spreadsheetml/2009/9/main" objectType="CheckBox" fmlaLink="$BB$41" lockText="1" noThreeD="1"/>
</file>

<file path=xl/ctrlProps/ctrlProp27.xml><?xml version="1.0" encoding="utf-8"?>
<formControlPr xmlns="http://schemas.microsoft.com/office/spreadsheetml/2009/9/main" objectType="CheckBox" fmlaLink="$AY$4" lockText="1" noThreeD="1"/>
</file>

<file path=xl/ctrlProps/ctrlProp28.xml><?xml version="1.0" encoding="utf-8"?>
<formControlPr xmlns="http://schemas.microsoft.com/office/spreadsheetml/2009/9/main" objectType="CheckBox" fmlaLink="$AY$5" lockText="1" noThreeD="1"/>
</file>

<file path=xl/ctrlProps/ctrlProp29.xml><?xml version="1.0" encoding="utf-8"?>
<formControlPr xmlns="http://schemas.microsoft.com/office/spreadsheetml/2009/9/main" objectType="CheckBox" fmlaLink="$AY$6" lockText="1" noThreeD="1"/>
</file>

<file path=xl/ctrlProps/ctrlProp3.xml><?xml version="1.0" encoding="utf-8"?>
<formControlPr xmlns="http://schemas.microsoft.com/office/spreadsheetml/2009/9/main" objectType="CheckBox" fmlaLink="$BD$7" lockText="1" noThreeD="1"/>
</file>

<file path=xl/ctrlProps/ctrlProp30.xml><?xml version="1.0" encoding="utf-8"?>
<formControlPr xmlns="http://schemas.microsoft.com/office/spreadsheetml/2009/9/main" objectType="CheckBox" fmlaLink="$AY$7" lockText="1" noThreeD="1"/>
</file>

<file path=xl/ctrlProps/ctrlProp31.xml><?xml version="1.0" encoding="utf-8"?>
<formControlPr xmlns="http://schemas.microsoft.com/office/spreadsheetml/2009/9/main" objectType="CheckBox" fmlaLink="$AY$8" lockText="1" noThreeD="1"/>
</file>

<file path=xl/ctrlProps/ctrlProp32.xml><?xml version="1.0" encoding="utf-8"?>
<formControlPr xmlns="http://schemas.microsoft.com/office/spreadsheetml/2009/9/main" objectType="CheckBox" fmlaLink="$AY$9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BD$8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9525</xdr:rowOff>
        </xdr:from>
        <xdr:to>
          <xdr:col>3</xdr:col>
          <xdr:colOff>47625</xdr:colOff>
          <xdr:row>6</xdr:row>
          <xdr:rowOff>9525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</xdr:row>
          <xdr:rowOff>9525</xdr:rowOff>
        </xdr:from>
        <xdr:to>
          <xdr:col>3</xdr:col>
          <xdr:colOff>38100</xdr:colOff>
          <xdr:row>7</xdr:row>
          <xdr:rowOff>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</xdr:row>
          <xdr:rowOff>9525</xdr:rowOff>
        </xdr:from>
        <xdr:to>
          <xdr:col>3</xdr:col>
          <xdr:colOff>38100</xdr:colOff>
          <xdr:row>7</xdr:row>
          <xdr:rowOff>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</xdr:row>
          <xdr:rowOff>9525</xdr:rowOff>
        </xdr:from>
        <xdr:to>
          <xdr:col>3</xdr:col>
          <xdr:colOff>38100</xdr:colOff>
          <xdr:row>8</xdr:row>
          <xdr:rowOff>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</xdr:row>
          <xdr:rowOff>9525</xdr:rowOff>
        </xdr:from>
        <xdr:to>
          <xdr:col>3</xdr:col>
          <xdr:colOff>38100</xdr:colOff>
          <xdr:row>8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</xdr:row>
          <xdr:rowOff>9525</xdr:rowOff>
        </xdr:from>
        <xdr:to>
          <xdr:col>3</xdr:col>
          <xdr:colOff>38100</xdr:colOff>
          <xdr:row>8</xdr:row>
          <xdr:rowOff>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38100</xdr:colOff>
          <xdr:row>8</xdr:row>
          <xdr:rowOff>247650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38100</xdr:colOff>
          <xdr:row>8</xdr:row>
          <xdr:rowOff>247650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38100</xdr:colOff>
          <xdr:row>8</xdr:row>
          <xdr:rowOff>247650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38100</xdr:colOff>
          <xdr:row>8</xdr:row>
          <xdr:rowOff>247650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9525</xdr:rowOff>
        </xdr:from>
        <xdr:to>
          <xdr:col>3</xdr:col>
          <xdr:colOff>38100</xdr:colOff>
          <xdr:row>10</xdr:row>
          <xdr:rowOff>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9525</xdr:rowOff>
        </xdr:from>
        <xdr:to>
          <xdr:col>3</xdr:col>
          <xdr:colOff>38100</xdr:colOff>
          <xdr:row>10</xdr:row>
          <xdr:rowOff>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9525</xdr:rowOff>
        </xdr:from>
        <xdr:to>
          <xdr:col>3</xdr:col>
          <xdr:colOff>38100</xdr:colOff>
          <xdr:row>10</xdr:row>
          <xdr:rowOff>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9525</xdr:rowOff>
        </xdr:from>
        <xdr:to>
          <xdr:col>3</xdr:col>
          <xdr:colOff>38100</xdr:colOff>
          <xdr:row>10</xdr:row>
          <xdr:rowOff>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9525</xdr:rowOff>
        </xdr:from>
        <xdr:to>
          <xdr:col>3</xdr:col>
          <xdr:colOff>38100</xdr:colOff>
          <xdr:row>10</xdr:row>
          <xdr:rowOff>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9525</xdr:rowOff>
        </xdr:from>
        <xdr:to>
          <xdr:col>3</xdr:col>
          <xdr:colOff>38100</xdr:colOff>
          <xdr:row>11</xdr:row>
          <xdr:rowOff>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31</xdr:col>
      <xdr:colOff>31750</xdr:colOff>
      <xdr:row>38</xdr:row>
      <xdr:rowOff>566</xdr:rowOff>
    </xdr:from>
    <xdr:to>
      <xdr:col>32</xdr:col>
      <xdr:colOff>3969</xdr:colOff>
      <xdr:row>39</xdr:row>
      <xdr:rowOff>291703</xdr:rowOff>
    </xdr:to>
    <xdr:sp macro="" textlink="">
      <xdr:nvSpPr>
        <xdr:cNvPr id="18" name="右中かっこ 17"/>
        <xdr:cNvSpPr/>
      </xdr:nvSpPr>
      <xdr:spPr>
        <a:xfrm>
          <a:off x="5413375" y="9258866"/>
          <a:ext cx="134144" cy="586412"/>
        </a:xfrm>
        <a:prstGeom prst="rightBrace">
          <a:avLst>
            <a:gd name="adj1" fmla="val 46722"/>
            <a:gd name="adj2" fmla="val 50329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63499</xdr:colOff>
      <xdr:row>28</xdr:row>
      <xdr:rowOff>134936</xdr:rowOff>
    </xdr:from>
    <xdr:to>
      <xdr:col>17</xdr:col>
      <xdr:colOff>39688</xdr:colOff>
      <xdr:row>29</xdr:row>
      <xdr:rowOff>190500</xdr:rowOff>
    </xdr:to>
    <xdr:sp macro="" textlink="">
      <xdr:nvSpPr>
        <xdr:cNvPr id="19" name="右矢印 18"/>
        <xdr:cNvSpPr/>
      </xdr:nvSpPr>
      <xdr:spPr>
        <a:xfrm>
          <a:off x="2659062" y="6984999"/>
          <a:ext cx="452439" cy="349251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85725</xdr:colOff>
      <xdr:row>47</xdr:row>
      <xdr:rowOff>0</xdr:rowOff>
    </xdr:from>
    <xdr:to>
      <xdr:col>15</xdr:col>
      <xdr:colOff>57944</xdr:colOff>
      <xdr:row>48</xdr:row>
      <xdr:rowOff>338762</xdr:rowOff>
    </xdr:to>
    <xdr:sp macro="" textlink="">
      <xdr:nvSpPr>
        <xdr:cNvPr id="20" name="右中かっこ 19"/>
        <xdr:cNvSpPr/>
      </xdr:nvSpPr>
      <xdr:spPr>
        <a:xfrm>
          <a:off x="2714625" y="11677650"/>
          <a:ext cx="134144" cy="586412"/>
        </a:xfrm>
        <a:prstGeom prst="rightBrace">
          <a:avLst>
            <a:gd name="adj1" fmla="val 46722"/>
            <a:gd name="adj2" fmla="val 50329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20</xdr:row>
          <xdr:rowOff>28575</xdr:rowOff>
        </xdr:from>
        <xdr:to>
          <xdr:col>13</xdr:col>
          <xdr:colOff>9525</xdr:colOff>
          <xdr:row>20</xdr:row>
          <xdr:rowOff>266700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21</xdr:row>
          <xdr:rowOff>28575</xdr:rowOff>
        </xdr:from>
        <xdr:to>
          <xdr:col>13</xdr:col>
          <xdr:colOff>19050</xdr:colOff>
          <xdr:row>21</xdr:row>
          <xdr:rowOff>266700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115888</xdr:colOff>
          <xdr:row>38</xdr:row>
          <xdr:rowOff>25400</xdr:rowOff>
        </xdr:from>
        <xdr:to>
          <xdr:col>16</xdr:col>
          <xdr:colOff>101600</xdr:colOff>
          <xdr:row>41</xdr:row>
          <xdr:rowOff>268287</xdr:rowOff>
        </xdr:to>
        <xdr:grpSp>
          <xdr:nvGrpSpPr>
            <xdr:cNvPr id="29" name="グループ化 28"/>
            <xdr:cNvGrpSpPr/>
          </xdr:nvGrpSpPr>
          <xdr:grpSpPr>
            <a:xfrm>
              <a:off x="2782888" y="8689009"/>
              <a:ext cx="317016" cy="1137408"/>
              <a:chOff x="2330493" y="9280526"/>
              <a:chExt cx="303170" cy="1123968"/>
            </a:xfrm>
          </xdr:grpSpPr>
          <xdr:sp macro="" textlink="">
            <xdr:nvSpPr>
              <xdr:cNvPr id="19481" name="Check Box 25" hidden="1">
                <a:extLst>
                  <a:ext uri="{63B3BB69-23CF-44E3-9099-C40C66FF867C}">
                    <a14:compatExt spid="_x0000_s19481"/>
                  </a:ext>
                </a:extLst>
              </xdr:cNvPr>
              <xdr:cNvSpPr/>
            </xdr:nvSpPr>
            <xdr:spPr>
              <a:xfrm>
                <a:off x="2330493" y="9280526"/>
                <a:ext cx="298450" cy="246062"/>
              </a:xfrm>
              <a:prstGeom prst="rect">
                <a:avLst/>
              </a:prstGeom>
            </xdr:spPr>
          </xdr:sp>
          <xdr:sp macro="" textlink="">
            <xdr:nvSpPr>
              <xdr:cNvPr id="19482" name="Check Box 26" hidden="1">
                <a:extLst>
                  <a:ext uri="{63B3BB69-23CF-44E3-9099-C40C66FF867C}">
                    <a14:compatExt spid="_x0000_s19482"/>
                  </a:ext>
                </a:extLst>
              </xdr:cNvPr>
              <xdr:cNvSpPr/>
            </xdr:nvSpPr>
            <xdr:spPr>
              <a:xfrm>
                <a:off x="2335213" y="9578975"/>
                <a:ext cx="298450" cy="238125"/>
              </a:xfrm>
              <a:prstGeom prst="rect">
                <a:avLst/>
              </a:prstGeom>
            </xdr:spPr>
          </xdr:sp>
          <xdr:sp macro="" textlink="">
            <xdr:nvSpPr>
              <xdr:cNvPr id="19483" name="Check Box 27" hidden="1">
                <a:extLst>
                  <a:ext uri="{63B3BB69-23CF-44E3-9099-C40C66FF867C}">
                    <a14:compatExt spid="_x0000_s19483"/>
                  </a:ext>
                </a:extLst>
              </xdr:cNvPr>
              <xdr:cNvSpPr/>
            </xdr:nvSpPr>
            <xdr:spPr>
              <a:xfrm>
                <a:off x="2335213" y="9872663"/>
                <a:ext cx="298450" cy="238125"/>
              </a:xfrm>
              <a:prstGeom prst="rect">
                <a:avLst/>
              </a:prstGeom>
            </xdr:spPr>
          </xdr:sp>
          <xdr:sp macro="" textlink="">
            <xdr:nvSpPr>
              <xdr:cNvPr id="19484" name="Check Box 28" hidden="1">
                <a:extLst>
                  <a:ext uri="{63B3BB69-23CF-44E3-9099-C40C66FF867C}">
                    <a14:compatExt spid="_x0000_s19484"/>
                  </a:ext>
                </a:extLst>
              </xdr:cNvPr>
              <xdr:cNvSpPr/>
            </xdr:nvSpPr>
            <xdr:spPr>
              <a:xfrm>
                <a:off x="2335213" y="10166370"/>
                <a:ext cx="298450" cy="238124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104775</xdr:colOff>
          <xdr:row>38</xdr:row>
          <xdr:rowOff>22225</xdr:rowOff>
        </xdr:from>
        <xdr:to>
          <xdr:col>28</xdr:col>
          <xdr:colOff>85725</xdr:colOff>
          <xdr:row>41</xdr:row>
          <xdr:rowOff>260350</xdr:rowOff>
        </xdr:to>
        <xdr:grpSp>
          <xdr:nvGrpSpPr>
            <xdr:cNvPr id="34" name="グループ化 33"/>
            <xdr:cNvGrpSpPr/>
          </xdr:nvGrpSpPr>
          <xdr:grpSpPr>
            <a:xfrm>
              <a:off x="4759601" y="8685834"/>
              <a:ext cx="312254" cy="1132646"/>
              <a:chOff x="4240213" y="9285289"/>
              <a:chExt cx="298450" cy="1119192"/>
            </a:xfrm>
          </xdr:grpSpPr>
          <xdr:sp macro="" textlink="">
            <xdr:nvSpPr>
              <xdr:cNvPr id="19485" name="Check Box 29" hidden="1">
                <a:extLst>
                  <a:ext uri="{63B3BB69-23CF-44E3-9099-C40C66FF867C}">
                    <a14:compatExt spid="_x0000_s19485"/>
                  </a:ext>
                </a:extLst>
              </xdr:cNvPr>
              <xdr:cNvSpPr/>
            </xdr:nvSpPr>
            <xdr:spPr>
              <a:xfrm>
                <a:off x="4240213" y="9285289"/>
                <a:ext cx="298450" cy="238125"/>
              </a:xfrm>
              <a:prstGeom prst="rect">
                <a:avLst/>
              </a:prstGeom>
            </xdr:spPr>
          </xdr:sp>
          <xdr:sp macro="" textlink="">
            <xdr:nvSpPr>
              <xdr:cNvPr id="19486" name="Check Box 30" hidden="1">
                <a:extLst>
                  <a:ext uri="{63B3BB69-23CF-44E3-9099-C40C66FF867C}">
                    <a14:compatExt spid="_x0000_s19486"/>
                  </a:ext>
                </a:extLst>
              </xdr:cNvPr>
              <xdr:cNvSpPr/>
            </xdr:nvSpPr>
            <xdr:spPr>
              <a:xfrm>
                <a:off x="4240213" y="9578975"/>
                <a:ext cx="298450" cy="238125"/>
              </a:xfrm>
              <a:prstGeom prst="rect">
                <a:avLst/>
              </a:prstGeom>
            </xdr:spPr>
          </xdr:sp>
          <xdr:sp macro="" textlink="">
            <xdr:nvSpPr>
              <xdr:cNvPr id="19487" name="Check Box 31" hidden="1">
                <a:extLst>
                  <a:ext uri="{63B3BB69-23CF-44E3-9099-C40C66FF867C}">
                    <a14:compatExt spid="_x0000_s19487"/>
                  </a:ext>
                </a:extLst>
              </xdr:cNvPr>
              <xdr:cNvSpPr/>
            </xdr:nvSpPr>
            <xdr:spPr>
              <a:xfrm>
                <a:off x="4240213" y="9872663"/>
                <a:ext cx="298450" cy="238125"/>
              </a:xfrm>
              <a:prstGeom prst="rect">
                <a:avLst/>
              </a:prstGeom>
            </xdr:spPr>
          </xdr:sp>
          <xdr:sp macro="" textlink="">
            <xdr:nvSpPr>
              <xdr:cNvPr id="19488" name="Check Box 32" hidden="1">
                <a:extLst>
                  <a:ext uri="{63B3BB69-23CF-44E3-9099-C40C66FF867C}">
                    <a14:compatExt spid="_x0000_s19488"/>
                  </a:ext>
                </a:extLst>
              </xdr:cNvPr>
              <xdr:cNvSpPr/>
            </xdr:nvSpPr>
            <xdr:spPr>
              <a:xfrm>
                <a:off x="4240213" y="10166356"/>
                <a:ext cx="298450" cy="238125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66675</xdr:colOff>
          <xdr:row>26</xdr:row>
          <xdr:rowOff>38100</xdr:rowOff>
        </xdr:from>
        <xdr:to>
          <xdr:col>43</xdr:col>
          <xdr:colOff>47625</xdr:colOff>
          <xdr:row>26</xdr:row>
          <xdr:rowOff>276225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66675</xdr:colOff>
          <xdr:row>27</xdr:row>
          <xdr:rowOff>9525</xdr:rowOff>
        </xdr:from>
        <xdr:to>
          <xdr:col>43</xdr:col>
          <xdr:colOff>47625</xdr:colOff>
          <xdr:row>27</xdr:row>
          <xdr:rowOff>247650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66675</xdr:colOff>
          <xdr:row>28</xdr:row>
          <xdr:rowOff>28575</xdr:rowOff>
        </xdr:from>
        <xdr:to>
          <xdr:col>43</xdr:col>
          <xdr:colOff>47625</xdr:colOff>
          <xdr:row>28</xdr:row>
          <xdr:rowOff>266700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66675</xdr:colOff>
          <xdr:row>29</xdr:row>
          <xdr:rowOff>28575</xdr:rowOff>
        </xdr:from>
        <xdr:to>
          <xdr:col>43</xdr:col>
          <xdr:colOff>47625</xdr:colOff>
          <xdr:row>29</xdr:row>
          <xdr:rowOff>266700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66675</xdr:colOff>
          <xdr:row>30</xdr:row>
          <xdr:rowOff>38100</xdr:rowOff>
        </xdr:from>
        <xdr:to>
          <xdr:col>43</xdr:col>
          <xdr:colOff>47625</xdr:colOff>
          <xdr:row>30</xdr:row>
          <xdr:rowOff>276225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66675</xdr:colOff>
          <xdr:row>31</xdr:row>
          <xdr:rowOff>0</xdr:rowOff>
        </xdr:from>
        <xdr:to>
          <xdr:col>43</xdr:col>
          <xdr:colOff>47625</xdr:colOff>
          <xdr:row>31</xdr:row>
          <xdr:rowOff>238125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32</xdr:col>
      <xdr:colOff>74545</xdr:colOff>
      <xdr:row>37</xdr:row>
      <xdr:rowOff>208977</xdr:rowOff>
    </xdr:from>
    <xdr:to>
      <xdr:col>48</xdr:col>
      <xdr:colOff>85725</xdr:colOff>
      <xdr:row>40</xdr:row>
      <xdr:rowOff>153866</xdr:rowOff>
    </xdr:to>
    <xdr:sp macro="" textlink="">
      <xdr:nvSpPr>
        <xdr:cNvPr id="2" name="テキスト ボックス 1"/>
        <xdr:cNvSpPr txBox="1"/>
      </xdr:nvSpPr>
      <xdr:spPr>
        <a:xfrm>
          <a:off x="5599045" y="8561669"/>
          <a:ext cx="2590257" cy="824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　誓約書兼取引状況申告書の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取引状況申告書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のうち「①」欄に該当する事業者のみ対象</a:t>
          </a:r>
        </a:p>
      </xdr:txBody>
    </xdr:sp>
    <xdr:clientData/>
  </xdr:twoCellAnchor>
  <xdr:twoCellAnchor>
    <xdr:from>
      <xdr:col>15</xdr:col>
      <xdr:colOff>140487</xdr:colOff>
      <xdr:row>47</xdr:row>
      <xdr:rowOff>3823</xdr:rowOff>
    </xdr:from>
    <xdr:to>
      <xdr:col>37</xdr:col>
      <xdr:colOff>43961</xdr:colOff>
      <xdr:row>49</xdr:row>
      <xdr:rowOff>7327</xdr:rowOff>
    </xdr:to>
    <xdr:sp macro="" textlink="">
      <xdr:nvSpPr>
        <xdr:cNvPr id="40" name="テキスト ボックス 39"/>
        <xdr:cNvSpPr txBox="1"/>
      </xdr:nvSpPr>
      <xdr:spPr>
        <a:xfrm>
          <a:off x="2924718" y="11082131"/>
          <a:ext cx="3449705" cy="5896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　誓約書兼取引状況申告書の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取引状況申告書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のうち「①」欄に該当する事業者のみ対象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62"/>
  <sheetViews>
    <sheetView showGridLines="0" tabSelected="1" zoomScale="115" zoomScaleNormal="115" zoomScaleSheetLayoutView="100" workbookViewId="0">
      <selection activeCell="I6" sqref="I6:N8"/>
    </sheetView>
  </sheetViews>
  <sheetFormatPr defaultColWidth="2.875" defaultRowHeight="18" customHeight="1"/>
  <cols>
    <col min="1" max="1" width="1.875" style="10" customWidth="1"/>
    <col min="2" max="3" width="2.125" style="10" customWidth="1"/>
    <col min="4" max="4" width="5.125" style="10" customWidth="1"/>
    <col min="5" max="7" width="2.125" style="10" customWidth="1"/>
    <col min="8" max="8" width="4.125" style="10" customWidth="1"/>
    <col min="9" max="48" width="2.125" style="10" customWidth="1"/>
    <col min="49" max="49" width="2.625" style="10" customWidth="1"/>
    <col min="50" max="50" width="4.125" style="55" hidden="1" customWidth="1"/>
    <col min="51" max="51" width="8.125" style="55" hidden="1" customWidth="1"/>
    <col min="52" max="53" width="9.125" style="44" hidden="1" customWidth="1"/>
    <col min="54" max="54" width="8.125" style="45" hidden="1" customWidth="1"/>
    <col min="55" max="55" width="8.375" style="45" hidden="1" customWidth="1"/>
    <col min="56" max="56" width="9" style="45" hidden="1" customWidth="1"/>
    <col min="57" max="58" width="2.875" style="45" hidden="1" customWidth="1"/>
    <col min="59" max="59" width="7.75" style="45" hidden="1" customWidth="1"/>
    <col min="60" max="60" width="2.875" style="45" hidden="1" customWidth="1"/>
    <col min="61" max="193" width="1.625" style="10" customWidth="1"/>
    <col min="194" max="16384" width="2.875" style="10"/>
  </cols>
  <sheetData>
    <row r="1" spans="1:72" ht="33">
      <c r="A1" s="92" t="s">
        <v>124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Y1" s="91" t="s">
        <v>103</v>
      </c>
      <c r="AZ1" s="91"/>
    </row>
    <row r="2" spans="1:72" ht="19.5" hidden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9"/>
      <c r="AH2" s="2"/>
      <c r="AI2" s="2"/>
      <c r="AJ2" s="2"/>
      <c r="AK2" s="2"/>
      <c r="AL2" s="2"/>
      <c r="AM2" s="73"/>
      <c r="AN2" s="2"/>
      <c r="AO2" s="2"/>
      <c r="AP2" s="2"/>
      <c r="AQ2" s="73"/>
      <c r="AR2" s="2"/>
      <c r="AS2" s="2"/>
      <c r="AT2" s="2"/>
      <c r="AU2" s="73"/>
      <c r="AV2" s="2"/>
      <c r="AW2" s="2"/>
      <c r="AY2" s="91"/>
      <c r="AZ2" s="91"/>
    </row>
    <row r="3" spans="1:72" ht="30.75" thickBot="1">
      <c r="B3" s="75" t="s">
        <v>123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Y3" s="91"/>
      <c r="AZ3" s="91"/>
    </row>
    <row r="4" spans="1:72" ht="24">
      <c r="B4" s="88" t="s">
        <v>72</v>
      </c>
      <c r="C4" s="89"/>
      <c r="D4" s="89"/>
      <c r="E4" s="89"/>
      <c r="F4" s="89"/>
      <c r="G4" s="89"/>
      <c r="H4" s="90"/>
      <c r="I4" s="93" t="s">
        <v>15</v>
      </c>
      <c r="J4" s="94"/>
      <c r="K4" s="94"/>
      <c r="L4" s="94"/>
      <c r="M4" s="94"/>
      <c r="N4" s="94"/>
      <c r="O4" s="95"/>
      <c r="P4" s="96" t="s">
        <v>67</v>
      </c>
      <c r="Q4" s="97"/>
      <c r="R4" s="97"/>
      <c r="S4" s="98"/>
      <c r="T4" s="93" t="s">
        <v>15</v>
      </c>
      <c r="U4" s="94"/>
      <c r="V4" s="94"/>
      <c r="W4" s="94"/>
      <c r="X4" s="94"/>
      <c r="Y4" s="94"/>
      <c r="Z4" s="95"/>
      <c r="AA4" s="102" t="s">
        <v>22</v>
      </c>
      <c r="AB4" s="103"/>
      <c r="AC4" s="103"/>
      <c r="AD4" s="103"/>
      <c r="AE4" s="103"/>
      <c r="AF4" s="104"/>
      <c r="AG4" s="102" t="s">
        <v>4</v>
      </c>
      <c r="AH4" s="103"/>
      <c r="AI4" s="103"/>
      <c r="AJ4" s="103"/>
      <c r="AK4" s="104"/>
      <c r="AL4" s="102" t="s">
        <v>5</v>
      </c>
      <c r="AM4" s="103"/>
      <c r="AN4" s="103"/>
      <c r="AO4" s="103"/>
      <c r="AP4" s="104"/>
      <c r="AQ4" s="102" t="s">
        <v>6</v>
      </c>
      <c r="AR4" s="103"/>
      <c r="AS4" s="103"/>
      <c r="AT4" s="103"/>
      <c r="AU4" s="103"/>
      <c r="AV4" s="103"/>
      <c r="AW4" s="105"/>
      <c r="AX4" s="80"/>
      <c r="AY4" s="46" t="b">
        <v>0</v>
      </c>
      <c r="AZ4" s="47" t="str">
        <f>IF(AY4=TRUE,200000,"")</f>
        <v/>
      </c>
      <c r="BA4" s="44">
        <v>200000</v>
      </c>
    </row>
    <row r="5" spans="1:72" ht="19.5" customHeight="1">
      <c r="B5" s="86" t="s">
        <v>115</v>
      </c>
      <c r="C5" s="87"/>
      <c r="D5" s="113" t="s">
        <v>111</v>
      </c>
      <c r="E5" s="114"/>
      <c r="F5" s="114"/>
      <c r="G5" s="114"/>
      <c r="H5" s="115"/>
      <c r="I5" s="106" t="s">
        <v>16</v>
      </c>
      <c r="J5" s="107"/>
      <c r="K5" s="107"/>
      <c r="L5" s="107"/>
      <c r="M5" s="107"/>
      <c r="N5" s="107"/>
      <c r="O5" s="108"/>
      <c r="P5" s="99"/>
      <c r="Q5" s="100"/>
      <c r="R5" s="100"/>
      <c r="S5" s="101"/>
      <c r="T5" s="109" t="s">
        <v>17</v>
      </c>
      <c r="U5" s="110"/>
      <c r="V5" s="110"/>
      <c r="W5" s="110"/>
      <c r="X5" s="110"/>
      <c r="Y5" s="110"/>
      <c r="Z5" s="111"/>
      <c r="AA5" s="106" t="s">
        <v>18</v>
      </c>
      <c r="AB5" s="107"/>
      <c r="AC5" s="107"/>
      <c r="AD5" s="107"/>
      <c r="AE5" s="107"/>
      <c r="AF5" s="108"/>
      <c r="AG5" s="106" t="s">
        <v>19</v>
      </c>
      <c r="AH5" s="107"/>
      <c r="AI5" s="107"/>
      <c r="AJ5" s="107"/>
      <c r="AK5" s="108"/>
      <c r="AL5" s="106" t="s">
        <v>20</v>
      </c>
      <c r="AM5" s="107"/>
      <c r="AN5" s="107"/>
      <c r="AO5" s="107"/>
      <c r="AP5" s="108"/>
      <c r="AQ5" s="106" t="s">
        <v>21</v>
      </c>
      <c r="AR5" s="107"/>
      <c r="AS5" s="107"/>
      <c r="AT5" s="107"/>
      <c r="AU5" s="107"/>
      <c r="AV5" s="107"/>
      <c r="AW5" s="112"/>
      <c r="AX5" s="57"/>
      <c r="AY5" s="46" t="b">
        <v>0</v>
      </c>
      <c r="AZ5" s="47" t="str">
        <f>IF(AY5=TRUE,120000,"")</f>
        <v/>
      </c>
      <c r="BA5" s="44">
        <v>120000</v>
      </c>
      <c r="BD5" s="48" t="s">
        <v>100</v>
      </c>
      <c r="BG5" s="48" t="s">
        <v>101</v>
      </c>
    </row>
    <row r="6" spans="1:72" ht="20.100000000000001" customHeight="1">
      <c r="B6" s="143"/>
      <c r="C6" s="144"/>
      <c r="D6" s="145" t="s">
        <v>0</v>
      </c>
      <c r="E6" s="145"/>
      <c r="F6" s="145"/>
      <c r="G6" s="146" t="s">
        <v>23</v>
      </c>
      <c r="H6" s="146"/>
      <c r="I6" s="141"/>
      <c r="J6" s="142"/>
      <c r="K6" s="142"/>
      <c r="L6" s="142"/>
      <c r="M6" s="142"/>
      <c r="N6" s="142"/>
      <c r="O6" s="122" t="s">
        <v>3</v>
      </c>
      <c r="P6" s="147" t="s">
        <v>25</v>
      </c>
      <c r="Q6" s="148"/>
      <c r="R6" s="148"/>
      <c r="S6" s="149"/>
      <c r="T6" s="141"/>
      <c r="U6" s="142"/>
      <c r="V6" s="142"/>
      <c r="W6" s="142"/>
      <c r="X6" s="142"/>
      <c r="Y6" s="142"/>
      <c r="Z6" s="122" t="s">
        <v>3</v>
      </c>
      <c r="AA6" s="116" t="str">
        <f>IF(OR(I6="",T6=""),"",I6-T6)</f>
        <v/>
      </c>
      <c r="AB6" s="117"/>
      <c r="AC6" s="117"/>
      <c r="AD6" s="117"/>
      <c r="AE6" s="117"/>
      <c r="AF6" s="122" t="s">
        <v>3</v>
      </c>
      <c r="AG6" s="116" t="str">
        <f>IF(H21="","",IF(H21&lt;30,"",IF(AND(BG20&gt;=50,AZ4=200000),200000,IF(AND(AND(BG20&gt;=30,BG20&lt;50),AZ5=120000),120000,IF(AND(BG20&gt;=50,AZ6=300000),300000,IF(AND(AND(BG20&gt;=30,BG20&lt;50),AZ7=180000),180000,IF(AND(BG20&gt;=50,AZ8=500000),500000,IF(AND(AND(BG20&gt;=30,BG20&lt;50),AZ9=300000),300000,""))))))))</f>
        <v/>
      </c>
      <c r="AH6" s="117"/>
      <c r="AI6" s="117"/>
      <c r="AJ6" s="117"/>
      <c r="AK6" s="122" t="s">
        <v>3</v>
      </c>
      <c r="AL6" s="116" t="str">
        <f>IF(H21="","",IF(H21&lt;30,"",IF(AND(H21&gt;=90,AZ38=600000),600000,IF(AND(AND(H21&gt;=70,H21&lt;90),AZ39=400000),400000,IF(AND(H21&gt;=50,AZ40=200000),200000,IF(AND(AND(H21&gt;=30,H21&lt;50),AZ41=80000),80000,""))))))</f>
        <v/>
      </c>
      <c r="AM6" s="117"/>
      <c r="AN6" s="117"/>
      <c r="AO6" s="117"/>
      <c r="AP6" s="122" t="s">
        <v>3</v>
      </c>
      <c r="AQ6" s="125" t="s">
        <v>87</v>
      </c>
      <c r="AR6" s="126"/>
      <c r="AS6" s="126"/>
      <c r="AT6" s="126"/>
      <c r="AU6" s="126"/>
      <c r="AV6" s="126"/>
      <c r="AW6" s="127" t="s">
        <v>3</v>
      </c>
      <c r="AX6" s="52"/>
      <c r="AY6" s="46" t="b">
        <v>0</v>
      </c>
      <c r="AZ6" s="47" t="str">
        <f>IF(AY6=TRUE,300000,"")</f>
        <v/>
      </c>
      <c r="BA6" s="49">
        <v>300000</v>
      </c>
      <c r="BD6" s="50" t="b">
        <v>0</v>
      </c>
      <c r="BE6" s="47" t="str">
        <f>IF(BD6=TRUE,1,"")</f>
        <v/>
      </c>
      <c r="BG6" s="50" t="b">
        <v>0</v>
      </c>
      <c r="BH6" s="47" t="str">
        <f>IF(BG6=TRUE,1,"")</f>
        <v/>
      </c>
    </row>
    <row r="7" spans="1:72" ht="20.100000000000001" customHeight="1">
      <c r="B7" s="129"/>
      <c r="C7" s="130"/>
      <c r="D7" s="131" t="s">
        <v>65</v>
      </c>
      <c r="E7" s="132"/>
      <c r="F7" s="133"/>
      <c r="G7" s="146"/>
      <c r="H7" s="146"/>
      <c r="I7" s="134"/>
      <c r="J7" s="135"/>
      <c r="K7" s="135"/>
      <c r="L7" s="135"/>
      <c r="M7" s="135"/>
      <c r="N7" s="135"/>
      <c r="O7" s="123"/>
      <c r="P7" s="150"/>
      <c r="Q7" s="151"/>
      <c r="R7" s="151"/>
      <c r="S7" s="152"/>
      <c r="T7" s="134"/>
      <c r="U7" s="135"/>
      <c r="V7" s="135"/>
      <c r="W7" s="135"/>
      <c r="X7" s="135"/>
      <c r="Y7" s="135"/>
      <c r="Z7" s="123"/>
      <c r="AA7" s="118"/>
      <c r="AB7" s="119"/>
      <c r="AC7" s="119"/>
      <c r="AD7" s="119"/>
      <c r="AE7" s="119"/>
      <c r="AF7" s="123"/>
      <c r="AG7" s="118"/>
      <c r="AH7" s="119"/>
      <c r="AI7" s="119"/>
      <c r="AJ7" s="119"/>
      <c r="AK7" s="123"/>
      <c r="AL7" s="118"/>
      <c r="AM7" s="119"/>
      <c r="AN7" s="119"/>
      <c r="AO7" s="119"/>
      <c r="AP7" s="123"/>
      <c r="AQ7" s="134"/>
      <c r="AR7" s="135"/>
      <c r="AS7" s="135"/>
      <c r="AT7" s="135"/>
      <c r="AU7" s="135"/>
      <c r="AV7" s="135"/>
      <c r="AW7" s="127"/>
      <c r="AX7" s="52"/>
      <c r="AY7" s="46" t="b">
        <v>0</v>
      </c>
      <c r="AZ7" s="47" t="str">
        <f>IF(AY7=TRUE,180000,"")</f>
        <v/>
      </c>
      <c r="BA7" s="49">
        <v>180000</v>
      </c>
      <c r="BD7" s="51" t="b">
        <v>0</v>
      </c>
      <c r="BE7" s="47" t="str">
        <f>IF(BD7=TRUE,2,"")</f>
        <v/>
      </c>
      <c r="BG7" s="51" t="b">
        <v>0</v>
      </c>
      <c r="BH7" s="47" t="str">
        <f>IF(BG7=TRUE,2,"")</f>
        <v/>
      </c>
    </row>
    <row r="8" spans="1:72" ht="20.100000000000001" customHeight="1">
      <c r="B8" s="138"/>
      <c r="C8" s="139"/>
      <c r="D8" s="140" t="s">
        <v>66</v>
      </c>
      <c r="E8" s="140"/>
      <c r="F8" s="140"/>
      <c r="G8" s="146"/>
      <c r="H8" s="146"/>
      <c r="I8" s="136"/>
      <c r="J8" s="137"/>
      <c r="K8" s="137"/>
      <c r="L8" s="137"/>
      <c r="M8" s="137"/>
      <c r="N8" s="137"/>
      <c r="O8" s="124"/>
      <c r="P8" s="99"/>
      <c r="Q8" s="100"/>
      <c r="R8" s="100"/>
      <c r="S8" s="101"/>
      <c r="T8" s="136"/>
      <c r="U8" s="137"/>
      <c r="V8" s="137"/>
      <c r="W8" s="137"/>
      <c r="X8" s="137"/>
      <c r="Y8" s="137"/>
      <c r="Z8" s="124"/>
      <c r="AA8" s="120"/>
      <c r="AB8" s="121"/>
      <c r="AC8" s="121"/>
      <c r="AD8" s="121"/>
      <c r="AE8" s="121"/>
      <c r="AF8" s="124"/>
      <c r="AG8" s="120"/>
      <c r="AH8" s="121"/>
      <c r="AI8" s="121"/>
      <c r="AJ8" s="121"/>
      <c r="AK8" s="124"/>
      <c r="AL8" s="120"/>
      <c r="AM8" s="121"/>
      <c r="AN8" s="121"/>
      <c r="AO8" s="121"/>
      <c r="AP8" s="124"/>
      <c r="AQ8" s="136"/>
      <c r="AR8" s="137"/>
      <c r="AS8" s="137"/>
      <c r="AT8" s="137"/>
      <c r="AU8" s="137"/>
      <c r="AV8" s="137"/>
      <c r="AW8" s="128"/>
      <c r="AY8" s="46" t="b">
        <v>0</v>
      </c>
      <c r="AZ8" s="47" t="str">
        <f>IF(AY8=TRUE,500000,"")</f>
        <v/>
      </c>
      <c r="BA8" s="44">
        <v>500000</v>
      </c>
      <c r="BD8" s="51" t="b">
        <v>0</v>
      </c>
      <c r="BE8" s="47" t="str">
        <f>IF(BD8=TRUE,3,"")</f>
        <v/>
      </c>
      <c r="BG8" s="51" t="b">
        <v>0</v>
      </c>
      <c r="BH8" s="47" t="str">
        <f>IF(BG8=TRUE,3,"")</f>
        <v/>
      </c>
    </row>
    <row r="9" spans="1:72" ht="20.100000000000001" customHeight="1">
      <c r="B9" s="143"/>
      <c r="C9" s="144"/>
      <c r="D9" s="145" t="s">
        <v>0</v>
      </c>
      <c r="E9" s="145"/>
      <c r="F9" s="145"/>
      <c r="G9" s="154" t="s">
        <v>24</v>
      </c>
      <c r="H9" s="154"/>
      <c r="I9" s="141"/>
      <c r="J9" s="142"/>
      <c r="K9" s="142"/>
      <c r="L9" s="142"/>
      <c r="M9" s="142"/>
      <c r="N9" s="142"/>
      <c r="O9" s="122" t="s">
        <v>3</v>
      </c>
      <c r="P9" s="147" t="s">
        <v>24</v>
      </c>
      <c r="Q9" s="148"/>
      <c r="R9" s="148"/>
      <c r="S9" s="149"/>
      <c r="T9" s="141"/>
      <c r="U9" s="142"/>
      <c r="V9" s="142"/>
      <c r="W9" s="142"/>
      <c r="X9" s="142"/>
      <c r="Y9" s="142"/>
      <c r="Z9" s="122" t="s">
        <v>3</v>
      </c>
      <c r="AA9" s="116" t="str">
        <f>IF(OR(I9="",T9=""),"",I9-T9)</f>
        <v/>
      </c>
      <c r="AB9" s="117"/>
      <c r="AC9" s="117"/>
      <c r="AD9" s="117"/>
      <c r="AE9" s="117"/>
      <c r="AF9" s="122" t="s">
        <v>3</v>
      </c>
      <c r="AG9" s="116" t="str">
        <f>IF(H22="","",IF(H22&lt;30,"",IF(AND(BG20&gt;=50,AZ4=200000),200000,IF(AND(AND(BG20&gt;=30,BG20&lt;50),AZ5=120000),120000,IF(AND(BG20&gt;=50,AZ6=300000),300000,IF(AND(AND(BG20&gt;=30,BG20&lt;50),AZ7=180000),180000,IF(AND(BG20&gt;=50,AZ8=500000),500000,IF(AND(AND(BG20&gt;=30,BG20&lt;50),AZ9=300000),300000,""))))))))</f>
        <v/>
      </c>
      <c r="AH9" s="117"/>
      <c r="AI9" s="117"/>
      <c r="AJ9" s="117"/>
      <c r="AK9" s="122" t="s">
        <v>3</v>
      </c>
      <c r="AL9" s="116" t="str">
        <f>IF(H22="","",IF(H22&lt;30,"",IF(AND(H22&gt;=90,BC38=600000),600000,IF(AND(AND(H22&gt;=70,H22&lt;90),BC39=400000),400000,IF(AND(H22&gt;=50,BC40=200000),200000,IF(AND(AND(H22&gt;=30,H22&lt;50),BC41=80000),80000,""))))))</f>
        <v/>
      </c>
      <c r="AM9" s="117"/>
      <c r="AN9" s="117"/>
      <c r="AO9" s="117"/>
      <c r="AP9" s="122" t="s">
        <v>3</v>
      </c>
      <c r="AQ9" s="125" t="s">
        <v>87</v>
      </c>
      <c r="AR9" s="126"/>
      <c r="AS9" s="126"/>
      <c r="AT9" s="126"/>
      <c r="AU9" s="126"/>
      <c r="AV9" s="126"/>
      <c r="AW9" s="158" t="s">
        <v>3</v>
      </c>
      <c r="AX9" s="52"/>
      <c r="AY9" s="46" t="b">
        <v>0</v>
      </c>
      <c r="AZ9" s="47" t="str">
        <f>IF(AY9=TRUE,300000,"")</f>
        <v/>
      </c>
      <c r="BA9" s="49">
        <v>300000</v>
      </c>
    </row>
    <row r="10" spans="1:72" ht="20.100000000000001" customHeight="1">
      <c r="B10" s="129"/>
      <c r="C10" s="130"/>
      <c r="D10" s="153" t="s">
        <v>102</v>
      </c>
      <c r="E10" s="153"/>
      <c r="F10" s="153"/>
      <c r="G10" s="154"/>
      <c r="H10" s="154"/>
      <c r="I10" s="134"/>
      <c r="J10" s="135"/>
      <c r="K10" s="135"/>
      <c r="L10" s="135"/>
      <c r="M10" s="135"/>
      <c r="N10" s="135"/>
      <c r="O10" s="123"/>
      <c r="P10" s="150"/>
      <c r="Q10" s="151"/>
      <c r="R10" s="151"/>
      <c r="S10" s="152"/>
      <c r="T10" s="134"/>
      <c r="U10" s="135"/>
      <c r="V10" s="135"/>
      <c r="W10" s="135"/>
      <c r="X10" s="135"/>
      <c r="Y10" s="135"/>
      <c r="Z10" s="123"/>
      <c r="AA10" s="118"/>
      <c r="AB10" s="119"/>
      <c r="AC10" s="119"/>
      <c r="AD10" s="119"/>
      <c r="AE10" s="119"/>
      <c r="AF10" s="123"/>
      <c r="AG10" s="118"/>
      <c r="AH10" s="119"/>
      <c r="AI10" s="119"/>
      <c r="AJ10" s="119"/>
      <c r="AK10" s="123"/>
      <c r="AL10" s="118"/>
      <c r="AM10" s="119"/>
      <c r="AN10" s="119"/>
      <c r="AO10" s="119"/>
      <c r="AP10" s="123"/>
      <c r="AQ10" s="134"/>
      <c r="AR10" s="135"/>
      <c r="AS10" s="135"/>
      <c r="AT10" s="135"/>
      <c r="AU10" s="135"/>
      <c r="AV10" s="135"/>
      <c r="AW10" s="127"/>
      <c r="AX10" s="52"/>
      <c r="AY10" s="52"/>
      <c r="AZ10" s="53"/>
      <c r="BA10" s="54"/>
    </row>
    <row r="11" spans="1:72" ht="20.100000000000001" customHeight="1">
      <c r="B11" s="138"/>
      <c r="C11" s="139"/>
      <c r="D11" s="140" t="s">
        <v>66</v>
      </c>
      <c r="E11" s="140"/>
      <c r="F11" s="140"/>
      <c r="G11" s="154"/>
      <c r="H11" s="154"/>
      <c r="I11" s="136"/>
      <c r="J11" s="137"/>
      <c r="K11" s="137"/>
      <c r="L11" s="137"/>
      <c r="M11" s="137"/>
      <c r="N11" s="137"/>
      <c r="O11" s="124"/>
      <c r="P11" s="99"/>
      <c r="Q11" s="100"/>
      <c r="R11" s="100"/>
      <c r="S11" s="101"/>
      <c r="T11" s="136"/>
      <c r="U11" s="137"/>
      <c r="V11" s="137"/>
      <c r="W11" s="137"/>
      <c r="X11" s="137"/>
      <c r="Y11" s="137"/>
      <c r="Z11" s="124"/>
      <c r="AA11" s="120"/>
      <c r="AB11" s="121"/>
      <c r="AC11" s="121"/>
      <c r="AD11" s="121"/>
      <c r="AE11" s="121"/>
      <c r="AF11" s="124"/>
      <c r="AG11" s="120"/>
      <c r="AH11" s="121"/>
      <c r="AI11" s="121"/>
      <c r="AJ11" s="121"/>
      <c r="AK11" s="124"/>
      <c r="AL11" s="120"/>
      <c r="AM11" s="121"/>
      <c r="AN11" s="121"/>
      <c r="AO11" s="121"/>
      <c r="AP11" s="124"/>
      <c r="AQ11" s="136"/>
      <c r="AR11" s="137"/>
      <c r="AS11" s="137"/>
      <c r="AT11" s="137"/>
      <c r="AU11" s="137"/>
      <c r="AV11" s="137"/>
      <c r="AW11" s="128"/>
      <c r="AX11" s="81"/>
    </row>
    <row r="12" spans="1:72" ht="37.5" customHeight="1" thickBot="1">
      <c r="B12" s="164" t="s">
        <v>1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7" t="str">
        <f>IF(OR(AQ7="",AQ10=""),"",SUM(AQ7:AV11))</f>
        <v/>
      </c>
      <c r="AR12" s="168"/>
      <c r="AS12" s="168"/>
      <c r="AT12" s="168"/>
      <c r="AU12" s="168"/>
      <c r="AV12" s="168"/>
      <c r="AW12" s="8" t="s">
        <v>3</v>
      </c>
      <c r="AX12" s="60"/>
    </row>
    <row r="13" spans="1:72" ht="5.25" hidden="1" customHeight="1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</row>
    <row r="14" spans="1:72" ht="25.5" customHeight="1">
      <c r="A14" s="11"/>
      <c r="B14" s="1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70"/>
      <c r="Z14" s="70"/>
      <c r="AA14" s="70"/>
      <c r="AB14" s="70"/>
      <c r="AC14" s="70"/>
      <c r="AD14" s="70"/>
      <c r="AF14" s="41"/>
      <c r="AG14" s="41"/>
      <c r="AI14" s="43" t="s">
        <v>122</v>
      </c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</row>
    <row r="15" spans="1:72" ht="12.75" hidden="1" customHeight="1">
      <c r="A15" s="11"/>
      <c r="B15" s="19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70"/>
      <c r="Z15" s="70"/>
      <c r="AA15" s="70"/>
      <c r="AB15" s="70"/>
      <c r="AC15" s="70"/>
      <c r="AD15" s="70"/>
      <c r="AE15" s="42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</row>
    <row r="16" spans="1:72" ht="18" customHeight="1">
      <c r="A16" s="11"/>
      <c r="B16" s="37" t="s">
        <v>116</v>
      </c>
      <c r="C16" s="37"/>
      <c r="D16" s="37"/>
      <c r="E16" s="37"/>
      <c r="F16" s="2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20"/>
      <c r="AQ16" s="20"/>
      <c r="AR16" s="20"/>
      <c r="AS16" s="28"/>
      <c r="AT16" s="28"/>
      <c r="AU16" s="6"/>
      <c r="AV16" s="6"/>
      <c r="AW16" s="70"/>
      <c r="AX16" s="80"/>
      <c r="BB16" s="56"/>
      <c r="BC16" s="56"/>
      <c r="BD16" s="56"/>
      <c r="BE16" s="56"/>
      <c r="BF16" s="56"/>
      <c r="BG16" s="56"/>
      <c r="BH16" s="56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</row>
    <row r="17" spans="1:72" ht="6" customHeight="1">
      <c r="A17" s="11"/>
      <c r="B17" s="37"/>
      <c r="C17" s="37"/>
      <c r="D17" s="37"/>
      <c r="E17" s="37"/>
      <c r="F17" s="2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20"/>
      <c r="AQ17" s="20"/>
      <c r="AR17" s="20"/>
      <c r="AS17" s="28"/>
      <c r="AT17" s="28"/>
      <c r="AU17" s="6"/>
      <c r="AV17" s="6"/>
      <c r="AW17" s="70"/>
      <c r="AX17" s="80"/>
      <c r="BB17" s="56"/>
      <c r="BC17" s="56"/>
      <c r="BD17" s="56"/>
      <c r="BE17" s="56"/>
      <c r="BF17" s="56"/>
      <c r="BG17" s="56"/>
      <c r="BH17" s="56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</row>
    <row r="18" spans="1:72" ht="18" customHeight="1">
      <c r="A18" s="11"/>
      <c r="B18" s="30" t="s">
        <v>86</v>
      </c>
      <c r="C18" s="20"/>
      <c r="D18" s="20"/>
      <c r="E18" s="20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6"/>
      <c r="U18" s="6"/>
      <c r="V18" s="6"/>
      <c r="W18" s="6"/>
      <c r="X18" s="6"/>
      <c r="Y18" s="6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0"/>
      <c r="AQ18" s="20"/>
      <c r="AR18" s="20"/>
      <c r="AS18" s="28"/>
      <c r="AT18" s="28"/>
      <c r="AU18" s="6"/>
      <c r="AV18" s="6"/>
      <c r="AW18" s="70"/>
      <c r="AX18" s="80"/>
      <c r="BB18" s="56"/>
      <c r="BC18" s="56"/>
      <c r="BD18" s="56"/>
      <c r="BE18" s="56"/>
      <c r="BF18" s="56"/>
      <c r="BG18" s="56"/>
      <c r="BH18" s="56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</row>
    <row r="19" spans="1:72" ht="3.75" customHeight="1">
      <c r="A19" s="11"/>
      <c r="B19" s="31"/>
      <c r="C19" s="20"/>
      <c r="D19" s="20"/>
      <c r="E19" s="20"/>
      <c r="F19" s="20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6"/>
      <c r="U19" s="6"/>
      <c r="V19" s="6"/>
      <c r="W19" s="6"/>
      <c r="X19" s="6"/>
      <c r="Y19" s="6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0"/>
      <c r="AQ19" s="20"/>
      <c r="AR19" s="20"/>
      <c r="AS19" s="28"/>
      <c r="AT19" s="28"/>
      <c r="AU19" s="6"/>
      <c r="AV19" s="6"/>
      <c r="AW19" s="70"/>
      <c r="AX19" s="80"/>
      <c r="BB19" s="56"/>
      <c r="BC19" s="56"/>
      <c r="BD19" s="56"/>
      <c r="BE19" s="56"/>
      <c r="BF19" s="56"/>
      <c r="BG19" s="56"/>
      <c r="BH19" s="56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</row>
    <row r="20" spans="1:72" ht="18" customHeight="1" thickBot="1">
      <c r="A20" s="11"/>
      <c r="B20" s="31"/>
      <c r="C20" s="20"/>
      <c r="D20" s="20"/>
      <c r="E20" s="20"/>
      <c r="F20" s="20"/>
      <c r="G20" s="22"/>
      <c r="H20" s="29"/>
      <c r="I20" s="37"/>
      <c r="J20" s="22"/>
      <c r="K20" s="22"/>
      <c r="L20" s="156" t="s">
        <v>2</v>
      </c>
      <c r="M20" s="156"/>
      <c r="N20" s="37" t="s">
        <v>117</v>
      </c>
      <c r="O20" s="37"/>
      <c r="P20" s="37"/>
      <c r="Q20" s="37"/>
      <c r="R20" s="37"/>
      <c r="S20" s="37"/>
      <c r="T20" s="37"/>
      <c r="U20" s="37"/>
      <c r="V20" s="22"/>
      <c r="W20" s="22"/>
      <c r="X20" s="22"/>
      <c r="Y20" s="22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70"/>
      <c r="AX20" s="80"/>
      <c r="AY20" s="57" t="s">
        <v>99</v>
      </c>
      <c r="AZ20" s="56"/>
      <c r="BA20" s="56"/>
      <c r="BB20" s="56"/>
      <c r="BC20" s="56"/>
      <c r="BG20" s="58" t="str">
        <f>IF(AND(H21="",H22=""),"",IF(AND(H21&lt;30,H22&lt;30),"",IF(AND(H21="",H22&gt;=30),H22,IF(AND(H22="",H21&gt;=30),H21,IF(H21&gt;H22,H21,H22)))))</f>
        <v/>
      </c>
      <c r="BH20" s="56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</row>
    <row r="21" spans="1:72" ht="23.25" customHeight="1">
      <c r="A21" s="11"/>
      <c r="B21" s="170" t="s">
        <v>76</v>
      </c>
      <c r="C21" s="171"/>
      <c r="D21" s="171"/>
      <c r="E21" s="171"/>
      <c r="F21" s="171"/>
      <c r="G21" s="171"/>
      <c r="H21" s="172" t="str">
        <f>IFERROR(IF(OR(I6="",AA6=""),"",ROUNDDOWN((AA6/I6)*100,2)),"")</f>
        <v/>
      </c>
      <c r="I21" s="173"/>
      <c r="J21" s="174" t="s">
        <v>84</v>
      </c>
      <c r="K21" s="175"/>
      <c r="L21" s="176"/>
      <c r="M21" s="177"/>
      <c r="N21" s="22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Y21" s="50" t="b">
        <v>0</v>
      </c>
      <c r="AZ21" s="47">
        <f>IF(AND(AY21=TRUE,H21=BG20),1,0)</f>
        <v>0</v>
      </c>
      <c r="BA21" s="59">
        <f>IF(AND(AY21=TRUE,AZ21=0),1,0)</f>
        <v>0</v>
      </c>
    </row>
    <row r="22" spans="1:72" ht="23.25" customHeight="1" thickBot="1">
      <c r="A22" s="11"/>
      <c r="B22" s="182" t="s">
        <v>77</v>
      </c>
      <c r="C22" s="183"/>
      <c r="D22" s="183"/>
      <c r="E22" s="183"/>
      <c r="F22" s="183"/>
      <c r="G22" s="183"/>
      <c r="H22" s="184" t="str">
        <f>IFERROR(IF(OR(I9="",AA9=""),"",ROUNDDOWN((AA9/I9)*100,2)),"")</f>
        <v/>
      </c>
      <c r="I22" s="185"/>
      <c r="J22" s="186" t="s">
        <v>84</v>
      </c>
      <c r="K22" s="187"/>
      <c r="L22" s="188"/>
      <c r="M22" s="189"/>
      <c r="N22" s="5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Y22" s="50" t="b">
        <v>0</v>
      </c>
      <c r="AZ22" s="47">
        <f>IF(AND(AY22=TRUE,H22=BG20),1,0)</f>
        <v>0</v>
      </c>
      <c r="BA22" s="59">
        <f>IF(AND(AY22=TRUE,AZ22=0),1,0)</f>
        <v>0</v>
      </c>
    </row>
    <row r="23" spans="1:72" ht="9.75" customHeight="1">
      <c r="A23" s="11"/>
      <c r="B23" s="20"/>
      <c r="C23" s="20"/>
      <c r="D23" s="20"/>
      <c r="E23" s="20"/>
      <c r="F23" s="2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7"/>
      <c r="AQ23" s="7"/>
      <c r="AR23" s="7"/>
      <c r="AS23" s="1"/>
      <c r="AT23" s="11"/>
      <c r="AU23" s="11"/>
      <c r="AV23" s="11"/>
      <c r="AY23" s="60"/>
    </row>
    <row r="24" spans="1:72" ht="19.5">
      <c r="A24" s="11"/>
      <c r="B24" s="37" t="s">
        <v>112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61"/>
      <c r="AY24" s="61"/>
      <c r="AZ24" s="45"/>
      <c r="BA24" s="45"/>
    </row>
    <row r="25" spans="1:72" ht="6.75" customHeight="1" thickBot="1">
      <c r="A25" s="11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11"/>
      <c r="S25" s="11"/>
      <c r="T25" s="11"/>
      <c r="U25" s="11"/>
      <c r="V25" s="11"/>
      <c r="W25" s="195"/>
      <c r="X25" s="195"/>
      <c r="Y25" s="195"/>
      <c r="Z25" s="195"/>
      <c r="AA25" s="195"/>
      <c r="AB25" s="195"/>
      <c r="AC25" s="195"/>
      <c r="AD25" s="195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78"/>
      <c r="AU25" s="76"/>
      <c r="AV25" s="76"/>
      <c r="AW25" s="76"/>
      <c r="AX25" s="82"/>
      <c r="AY25" s="62"/>
      <c r="AZ25" s="62"/>
      <c r="BA25" s="45"/>
    </row>
    <row r="26" spans="1:72" ht="23.25" customHeight="1" thickBot="1">
      <c r="B26" s="191" t="s">
        <v>88</v>
      </c>
      <c r="C26" s="192"/>
      <c r="D26" s="192"/>
      <c r="E26" s="192"/>
      <c r="F26" s="193"/>
      <c r="G26" s="33"/>
      <c r="H26" s="33"/>
      <c r="I26" s="33"/>
      <c r="J26" s="194"/>
      <c r="K26" s="194"/>
      <c r="L26" s="194"/>
      <c r="M26" s="194"/>
      <c r="S26" s="160"/>
      <c r="T26" s="161"/>
      <c r="U26" s="162" t="s">
        <v>90</v>
      </c>
      <c r="V26" s="162"/>
      <c r="W26" s="162"/>
      <c r="X26" s="162"/>
      <c r="Y26" s="162"/>
      <c r="Z26" s="162"/>
      <c r="AA26" s="162"/>
      <c r="AB26" s="162"/>
      <c r="AC26" s="162"/>
      <c r="AD26" s="162"/>
      <c r="AE26" s="155" t="s">
        <v>49</v>
      </c>
      <c r="AF26" s="155"/>
      <c r="AG26" s="155"/>
      <c r="AH26" s="155"/>
      <c r="AI26" s="155"/>
      <c r="AJ26" s="155"/>
      <c r="AK26" s="155"/>
      <c r="AL26" s="155" t="s">
        <v>91</v>
      </c>
      <c r="AM26" s="155"/>
      <c r="AN26" s="155"/>
      <c r="AO26" s="155"/>
      <c r="AP26" s="156" t="s">
        <v>85</v>
      </c>
      <c r="AQ26" s="156"/>
      <c r="AR26" s="37" t="s">
        <v>104</v>
      </c>
      <c r="AS26" s="37"/>
      <c r="AT26" s="37"/>
      <c r="AU26" s="37"/>
      <c r="AV26" s="37"/>
      <c r="AW26" s="37"/>
      <c r="AX26" s="83"/>
      <c r="AY26" s="45"/>
      <c r="AZ26" s="45"/>
      <c r="BA26" s="45"/>
    </row>
    <row r="27" spans="1:72" ht="23.25" customHeight="1" thickBot="1">
      <c r="A27" s="11"/>
      <c r="B27" s="180"/>
      <c r="C27" s="181"/>
      <c r="D27" s="181"/>
      <c r="E27" s="181"/>
      <c r="F27" s="181"/>
      <c r="G27" s="181"/>
      <c r="H27" s="181"/>
      <c r="I27" s="181"/>
      <c r="J27" s="181"/>
      <c r="K27" s="178" t="s">
        <v>89</v>
      </c>
      <c r="L27" s="178"/>
      <c r="M27" s="179"/>
      <c r="N27" s="11"/>
      <c r="O27" s="11"/>
      <c r="P27" s="11"/>
      <c r="Q27" s="11"/>
      <c r="R27" s="11"/>
      <c r="S27" s="278" t="s">
        <v>97</v>
      </c>
      <c r="T27" s="278"/>
      <c r="U27" s="278" t="s">
        <v>92</v>
      </c>
      <c r="V27" s="278"/>
      <c r="W27" s="278"/>
      <c r="X27" s="278"/>
      <c r="Y27" s="278"/>
      <c r="Z27" s="278"/>
      <c r="AA27" s="278"/>
      <c r="AB27" s="278"/>
      <c r="AC27" s="278"/>
      <c r="AD27" s="278"/>
      <c r="AE27" s="163" t="s">
        <v>105</v>
      </c>
      <c r="AF27" s="163"/>
      <c r="AG27" s="163"/>
      <c r="AH27" s="163"/>
      <c r="AI27" s="163"/>
      <c r="AJ27" s="163"/>
      <c r="AK27" s="163"/>
      <c r="AL27" s="157">
        <v>200000</v>
      </c>
      <c r="AM27" s="157"/>
      <c r="AN27" s="157"/>
      <c r="AO27" s="157"/>
      <c r="AP27" s="159"/>
      <c r="AQ27" s="159"/>
      <c r="AR27" s="71"/>
      <c r="AS27" s="288"/>
      <c r="AT27" s="79"/>
      <c r="AU27" s="79"/>
      <c r="AV27" s="79"/>
      <c r="AW27" s="79"/>
      <c r="AX27" s="82"/>
      <c r="AY27" s="45"/>
      <c r="AZ27" s="45"/>
      <c r="BA27" s="45"/>
    </row>
    <row r="28" spans="1:72" ht="20.25" thickBot="1">
      <c r="A28" s="1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11"/>
      <c r="N28" s="11"/>
      <c r="O28" s="11"/>
      <c r="P28" s="11"/>
      <c r="Q28" s="11"/>
      <c r="R28" s="11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196" t="s">
        <v>71</v>
      </c>
      <c r="AF28" s="196"/>
      <c r="AG28" s="196"/>
      <c r="AH28" s="196"/>
      <c r="AI28" s="196"/>
      <c r="AJ28" s="196"/>
      <c r="AK28" s="196"/>
      <c r="AL28" s="157">
        <v>120000</v>
      </c>
      <c r="AM28" s="157"/>
      <c r="AN28" s="157"/>
      <c r="AO28" s="157"/>
      <c r="AP28" s="277"/>
      <c r="AQ28" s="277"/>
      <c r="AR28" s="71"/>
      <c r="AS28" s="288"/>
      <c r="AT28" s="79"/>
      <c r="AU28" s="79"/>
      <c r="AV28" s="79"/>
      <c r="AW28" s="79"/>
      <c r="AX28" s="82"/>
      <c r="AY28" s="45"/>
      <c r="AZ28" s="45"/>
      <c r="BA28" s="45"/>
    </row>
    <row r="29" spans="1:72" ht="23.25" customHeight="1">
      <c r="A29" s="11"/>
      <c r="B29" s="197" t="s">
        <v>42</v>
      </c>
      <c r="C29" s="198"/>
      <c r="D29" s="198"/>
      <c r="E29" s="198"/>
      <c r="F29" s="198"/>
      <c r="G29" s="198"/>
      <c r="H29" s="198"/>
      <c r="I29" s="198"/>
      <c r="J29" s="199" t="s">
        <v>78</v>
      </c>
      <c r="K29" s="199"/>
      <c r="L29" s="199"/>
      <c r="M29" s="200"/>
      <c r="N29" s="34"/>
      <c r="O29" s="34"/>
      <c r="P29" s="34"/>
      <c r="Q29" s="34"/>
      <c r="R29" s="34"/>
      <c r="S29" s="203" t="s">
        <v>98</v>
      </c>
      <c r="T29" s="203"/>
      <c r="U29" s="203" t="s">
        <v>94</v>
      </c>
      <c r="V29" s="203"/>
      <c r="W29" s="203"/>
      <c r="X29" s="203"/>
      <c r="Y29" s="203"/>
      <c r="Z29" s="203"/>
      <c r="AA29" s="203"/>
      <c r="AB29" s="203"/>
      <c r="AC29" s="203"/>
      <c r="AD29" s="203"/>
      <c r="AE29" s="286" t="s">
        <v>93</v>
      </c>
      <c r="AF29" s="286"/>
      <c r="AG29" s="286"/>
      <c r="AH29" s="286"/>
      <c r="AI29" s="286"/>
      <c r="AJ29" s="286"/>
      <c r="AK29" s="286"/>
      <c r="AL29" s="287">
        <v>300000</v>
      </c>
      <c r="AM29" s="287"/>
      <c r="AN29" s="287"/>
      <c r="AO29" s="287"/>
      <c r="AP29" s="159"/>
      <c r="AQ29" s="159"/>
      <c r="AR29" s="71"/>
      <c r="AS29" s="71"/>
      <c r="AT29" s="76"/>
      <c r="AU29" s="76"/>
      <c r="AV29" s="76"/>
      <c r="AW29" s="76"/>
      <c r="AX29" s="82"/>
      <c r="AY29" s="45"/>
      <c r="AZ29" s="45"/>
      <c r="BA29" s="45"/>
    </row>
    <row r="30" spans="1:72" ht="23.25" customHeight="1">
      <c r="A30" s="11"/>
      <c r="B30" s="201" t="s">
        <v>40</v>
      </c>
      <c r="C30" s="202"/>
      <c r="D30" s="202"/>
      <c r="E30" s="202"/>
      <c r="F30" s="202"/>
      <c r="G30" s="202"/>
      <c r="H30" s="202"/>
      <c r="I30" s="202"/>
      <c r="J30" s="203" t="s">
        <v>80</v>
      </c>
      <c r="K30" s="203"/>
      <c r="L30" s="203"/>
      <c r="M30" s="204"/>
      <c r="N30" s="34"/>
      <c r="O30" s="34"/>
      <c r="P30" s="34"/>
      <c r="Q30" s="34"/>
      <c r="R30" s="34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83" t="s">
        <v>106</v>
      </c>
      <c r="AF30" s="283"/>
      <c r="AG30" s="283"/>
      <c r="AH30" s="283"/>
      <c r="AI30" s="283"/>
      <c r="AJ30" s="283"/>
      <c r="AK30" s="283"/>
      <c r="AL30" s="284">
        <v>180000</v>
      </c>
      <c r="AM30" s="284"/>
      <c r="AN30" s="284"/>
      <c r="AO30" s="284"/>
      <c r="AP30" s="277"/>
      <c r="AQ30" s="277"/>
      <c r="AR30" s="71"/>
      <c r="AS30" s="71"/>
      <c r="AT30" s="76"/>
      <c r="AU30" s="76"/>
      <c r="AV30" s="76"/>
      <c r="AW30" s="76"/>
      <c r="AX30" s="82"/>
      <c r="AY30" s="45"/>
      <c r="AZ30" s="45"/>
      <c r="BA30" s="45"/>
    </row>
    <row r="31" spans="1:72" ht="22.5" customHeight="1" thickBot="1">
      <c r="B31" s="205" t="s">
        <v>83</v>
      </c>
      <c r="C31" s="206"/>
      <c r="D31" s="206"/>
      <c r="E31" s="206"/>
      <c r="F31" s="206"/>
      <c r="G31" s="206"/>
      <c r="H31" s="206"/>
      <c r="I31" s="206"/>
      <c r="J31" s="207" t="s">
        <v>82</v>
      </c>
      <c r="K31" s="207"/>
      <c r="L31" s="207"/>
      <c r="M31" s="208"/>
      <c r="S31" s="280" t="s">
        <v>95</v>
      </c>
      <c r="T31" s="280"/>
      <c r="U31" s="280" t="s">
        <v>96</v>
      </c>
      <c r="V31" s="280"/>
      <c r="W31" s="280"/>
      <c r="X31" s="280"/>
      <c r="Y31" s="280"/>
      <c r="Z31" s="280"/>
      <c r="AA31" s="280"/>
      <c r="AB31" s="280"/>
      <c r="AC31" s="280"/>
      <c r="AD31" s="280"/>
      <c r="AE31" s="285" t="s">
        <v>105</v>
      </c>
      <c r="AF31" s="285"/>
      <c r="AG31" s="285"/>
      <c r="AH31" s="285"/>
      <c r="AI31" s="285"/>
      <c r="AJ31" s="285"/>
      <c r="AK31" s="285"/>
      <c r="AL31" s="282">
        <v>500000</v>
      </c>
      <c r="AM31" s="282"/>
      <c r="AN31" s="282"/>
      <c r="AO31" s="282"/>
      <c r="AP31" s="159"/>
      <c r="AQ31" s="159"/>
      <c r="AR31" s="11"/>
      <c r="AX31" s="45"/>
      <c r="AY31" s="45"/>
      <c r="AZ31" s="45"/>
      <c r="BA31" s="45"/>
    </row>
    <row r="32" spans="1:72" ht="23.25" customHeight="1"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1" t="s">
        <v>106</v>
      </c>
      <c r="AF32" s="281"/>
      <c r="AG32" s="281"/>
      <c r="AH32" s="281"/>
      <c r="AI32" s="281"/>
      <c r="AJ32" s="281"/>
      <c r="AK32" s="281"/>
      <c r="AL32" s="282">
        <v>300000</v>
      </c>
      <c r="AM32" s="282"/>
      <c r="AN32" s="282"/>
      <c r="AO32" s="282"/>
      <c r="AP32" s="277"/>
      <c r="AQ32" s="277"/>
      <c r="AX32" s="45"/>
      <c r="AY32" s="44"/>
      <c r="AZ32" s="45"/>
      <c r="BA32" s="45"/>
    </row>
    <row r="33" spans="1:56" ht="13.5" customHeight="1">
      <c r="W33" s="32"/>
      <c r="X33" s="32"/>
      <c r="Y33" s="32"/>
      <c r="Z33" s="32"/>
      <c r="AA33" s="32"/>
      <c r="AB33" s="32"/>
      <c r="AC33" s="32"/>
      <c r="AD33" s="32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85" t="s">
        <v>113</v>
      </c>
      <c r="AQ33" s="85"/>
      <c r="AW33" s="11"/>
      <c r="AX33" s="57"/>
      <c r="BA33" s="45"/>
    </row>
    <row r="34" spans="1:56" ht="19.5">
      <c r="W34" s="195"/>
      <c r="X34" s="195"/>
      <c r="Y34" s="195"/>
      <c r="Z34" s="195"/>
      <c r="AA34" s="195"/>
      <c r="AB34" s="195"/>
      <c r="AC34" s="195"/>
      <c r="AD34" s="195"/>
      <c r="AE34" s="33"/>
      <c r="AF34" s="33"/>
      <c r="AG34" s="33"/>
      <c r="AH34" s="33"/>
      <c r="AI34" s="33"/>
      <c r="AJ34" s="33"/>
      <c r="AK34" s="33"/>
      <c r="AL34" s="33" t="s">
        <v>114</v>
      </c>
      <c r="AM34" s="33"/>
      <c r="AQ34" s="33"/>
      <c r="AR34" s="33"/>
      <c r="AS34" s="33"/>
      <c r="AT34" s="33"/>
      <c r="AU34" s="33"/>
      <c r="AV34" s="71"/>
      <c r="AW34" s="71"/>
      <c r="AX34" s="82"/>
      <c r="AY34" s="50" t="str">
        <f>IF(B27="","",IF(B27&lt;=100000,1,IF(AND(B27&gt;100000,B27&lt;=500000),2,IF(B27&gt;500000,3,""))))</f>
        <v/>
      </c>
    </row>
    <row r="35" spans="1:56" ht="11.25" customHeight="1">
      <c r="W35" s="69"/>
      <c r="X35" s="69"/>
      <c r="Y35" s="69"/>
      <c r="Z35" s="69"/>
      <c r="AA35" s="69"/>
      <c r="AB35" s="69"/>
      <c r="AC35" s="69"/>
      <c r="AD35" s="69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71"/>
      <c r="AW35" s="71"/>
      <c r="AX35" s="82"/>
      <c r="AY35" s="63"/>
    </row>
    <row r="36" spans="1:56" ht="18" customHeight="1" thickBot="1">
      <c r="A36" s="11"/>
      <c r="B36" s="37" t="s">
        <v>118</v>
      </c>
      <c r="C36" s="20"/>
      <c r="D36" s="20"/>
      <c r="E36" s="20"/>
      <c r="F36" s="20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7"/>
      <c r="AQ36" s="7"/>
      <c r="AR36" s="7"/>
      <c r="AS36" s="1"/>
      <c r="AT36" s="11"/>
      <c r="AU36" s="11"/>
      <c r="AV36" s="11"/>
      <c r="AX36" s="45"/>
      <c r="AY36" s="276" t="s">
        <v>109</v>
      </c>
      <c r="AZ36" s="45"/>
      <c r="BA36" s="45"/>
      <c r="BB36" s="276" t="s">
        <v>110</v>
      </c>
    </row>
    <row r="37" spans="1:56" ht="3.75" hidden="1" customHeight="1" thickBot="1">
      <c r="A37" s="11"/>
      <c r="C37" s="20"/>
      <c r="D37" s="20"/>
      <c r="E37" s="20"/>
      <c r="F37" s="20"/>
      <c r="G37" s="24"/>
      <c r="H37" s="24"/>
      <c r="I37" s="24"/>
      <c r="J37" s="24"/>
      <c r="K37" s="24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6"/>
      <c r="AQ37" s="6"/>
      <c r="AR37" s="6"/>
      <c r="AS37" s="1"/>
      <c r="AT37" s="11"/>
      <c r="AU37" s="11"/>
      <c r="AV37" s="11"/>
      <c r="AX37" s="45"/>
      <c r="AY37" s="276"/>
      <c r="BB37" s="276"/>
    </row>
    <row r="38" spans="1:56" ht="23.25" customHeight="1">
      <c r="A38" s="11"/>
      <c r="B38" s="221" t="s">
        <v>49</v>
      </c>
      <c r="C38" s="222"/>
      <c r="D38" s="222"/>
      <c r="E38" s="222"/>
      <c r="F38" s="222"/>
      <c r="G38" s="222"/>
      <c r="H38" s="223"/>
      <c r="I38" s="224" t="s">
        <v>50</v>
      </c>
      <c r="J38" s="225"/>
      <c r="K38" s="225"/>
      <c r="L38" s="226"/>
      <c r="M38" s="227" t="s">
        <v>74</v>
      </c>
      <c r="N38" s="228"/>
      <c r="O38" s="228"/>
      <c r="P38" s="228"/>
      <c r="Q38" s="228"/>
      <c r="R38" s="228"/>
      <c r="S38" s="229"/>
      <c r="T38" s="35"/>
      <c r="U38" s="224" t="s">
        <v>75</v>
      </c>
      <c r="V38" s="225"/>
      <c r="W38" s="225"/>
      <c r="X38" s="226"/>
      <c r="Y38" s="227" t="s">
        <v>74</v>
      </c>
      <c r="Z38" s="228"/>
      <c r="AA38" s="228"/>
      <c r="AB38" s="228"/>
      <c r="AC38" s="228"/>
      <c r="AD38" s="228"/>
      <c r="AE38" s="230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6"/>
      <c r="AQ38" s="6"/>
      <c r="AR38" s="6"/>
      <c r="AS38" s="1"/>
      <c r="AT38" s="11"/>
      <c r="AU38" s="11"/>
      <c r="AV38" s="11"/>
      <c r="AY38" s="46" t="b">
        <v>0</v>
      </c>
      <c r="AZ38" s="64" t="str">
        <f>IF(AY38=TRUE,600000,"")</f>
        <v/>
      </c>
      <c r="BA38" s="44">
        <v>600000</v>
      </c>
      <c r="BB38" s="46" t="b">
        <v>0</v>
      </c>
      <c r="BC38" s="65" t="str">
        <f>IF(BB38=TRUE,600000,"")</f>
        <v/>
      </c>
      <c r="BD38" s="44">
        <v>600000</v>
      </c>
    </row>
    <row r="39" spans="1:56" ht="23.25" customHeight="1">
      <c r="A39" s="11"/>
      <c r="B39" s="252" t="s">
        <v>107</v>
      </c>
      <c r="C39" s="253"/>
      <c r="D39" s="253"/>
      <c r="E39" s="253"/>
      <c r="F39" s="253"/>
      <c r="G39" s="253"/>
      <c r="H39" s="254"/>
      <c r="I39" s="255">
        <v>600000</v>
      </c>
      <c r="J39" s="256"/>
      <c r="K39" s="256"/>
      <c r="L39" s="257"/>
      <c r="M39" s="258"/>
      <c r="N39" s="259"/>
      <c r="O39" s="259"/>
      <c r="P39" s="259"/>
      <c r="Q39" s="259"/>
      <c r="R39" s="259"/>
      <c r="S39" s="260"/>
      <c r="T39" s="25"/>
      <c r="U39" s="255">
        <v>600000</v>
      </c>
      <c r="V39" s="256"/>
      <c r="W39" s="256"/>
      <c r="X39" s="257"/>
      <c r="Y39" s="258"/>
      <c r="Z39" s="259"/>
      <c r="AA39" s="259"/>
      <c r="AB39" s="259"/>
      <c r="AC39" s="259"/>
      <c r="AD39" s="259"/>
      <c r="AE39" s="274"/>
      <c r="AF39" s="11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84"/>
      <c r="AY39" s="66" t="b">
        <v>0</v>
      </c>
      <c r="AZ39" s="64" t="str">
        <f>IF(AY39=TRUE,400000,"")</f>
        <v/>
      </c>
      <c r="BA39" s="44">
        <v>400000</v>
      </c>
      <c r="BB39" s="46" t="b">
        <v>0</v>
      </c>
      <c r="BC39" s="65" t="str">
        <f>IF(BB39=TRUE,400000,"")</f>
        <v/>
      </c>
      <c r="BD39" s="44">
        <v>400000</v>
      </c>
    </row>
    <row r="40" spans="1:56" ht="23.25" customHeight="1" thickBot="1">
      <c r="B40" s="268" t="s">
        <v>108</v>
      </c>
      <c r="C40" s="269"/>
      <c r="D40" s="269"/>
      <c r="E40" s="269"/>
      <c r="F40" s="269"/>
      <c r="G40" s="269"/>
      <c r="H40" s="270"/>
      <c r="I40" s="275">
        <v>400000</v>
      </c>
      <c r="J40" s="242"/>
      <c r="K40" s="242"/>
      <c r="L40" s="243"/>
      <c r="M40" s="231"/>
      <c r="N40" s="232"/>
      <c r="O40" s="232"/>
      <c r="P40" s="232"/>
      <c r="Q40" s="232"/>
      <c r="R40" s="232"/>
      <c r="S40" s="240"/>
      <c r="T40" s="39"/>
      <c r="U40" s="241">
        <v>400000</v>
      </c>
      <c r="V40" s="242"/>
      <c r="W40" s="242"/>
      <c r="X40" s="243"/>
      <c r="Y40" s="231"/>
      <c r="Z40" s="232"/>
      <c r="AA40" s="232"/>
      <c r="AB40" s="232"/>
      <c r="AC40" s="232"/>
      <c r="AD40" s="232"/>
      <c r="AE40" s="233"/>
      <c r="AF40" s="11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84"/>
      <c r="AY40" s="67" t="b">
        <v>0</v>
      </c>
      <c r="AZ40" s="47" t="str">
        <f>IF(AY40=TRUE,200000,"")</f>
        <v/>
      </c>
      <c r="BA40" s="44">
        <v>200000</v>
      </c>
      <c r="BB40" s="67" t="b">
        <v>0</v>
      </c>
      <c r="BC40" s="65" t="str">
        <f>IF(BB40=TRUE,200000,"")</f>
        <v/>
      </c>
      <c r="BD40" s="44">
        <v>200000</v>
      </c>
    </row>
    <row r="41" spans="1:56" ht="23.25" customHeight="1" thickTop="1">
      <c r="A41" s="11"/>
      <c r="B41" s="261" t="s">
        <v>27</v>
      </c>
      <c r="C41" s="262"/>
      <c r="D41" s="262"/>
      <c r="E41" s="262"/>
      <c r="F41" s="262"/>
      <c r="G41" s="262"/>
      <c r="H41" s="263"/>
      <c r="I41" s="234">
        <v>200000</v>
      </c>
      <c r="J41" s="235"/>
      <c r="K41" s="235"/>
      <c r="L41" s="236"/>
      <c r="M41" s="237"/>
      <c r="N41" s="238"/>
      <c r="O41" s="238"/>
      <c r="P41" s="238"/>
      <c r="Q41" s="238"/>
      <c r="R41" s="238"/>
      <c r="S41" s="264"/>
      <c r="T41" s="25"/>
      <c r="U41" s="234">
        <v>200000</v>
      </c>
      <c r="V41" s="235"/>
      <c r="W41" s="235"/>
      <c r="X41" s="236"/>
      <c r="Y41" s="237"/>
      <c r="Z41" s="238"/>
      <c r="AA41" s="238"/>
      <c r="AB41" s="238"/>
      <c r="AC41" s="238"/>
      <c r="AD41" s="238"/>
      <c r="AE41" s="239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Y41" s="46" t="b">
        <v>0</v>
      </c>
      <c r="AZ41" s="47" t="str">
        <f>IF(AY41=TRUE,80000,"")</f>
        <v/>
      </c>
      <c r="BA41" s="53">
        <v>80000</v>
      </c>
      <c r="BB41" s="67" t="b">
        <v>0</v>
      </c>
      <c r="BC41" s="65" t="str">
        <f>IF(BB41=TRUE,80000,"")</f>
        <v/>
      </c>
      <c r="BD41" s="53">
        <v>80000</v>
      </c>
    </row>
    <row r="42" spans="1:56" ht="23.25" customHeight="1" thickBot="1">
      <c r="A42" s="11"/>
      <c r="B42" s="212" t="s">
        <v>28</v>
      </c>
      <c r="C42" s="213"/>
      <c r="D42" s="213"/>
      <c r="E42" s="213"/>
      <c r="F42" s="213"/>
      <c r="G42" s="213"/>
      <c r="H42" s="214"/>
      <c r="I42" s="215">
        <v>80000</v>
      </c>
      <c r="J42" s="216"/>
      <c r="K42" s="216"/>
      <c r="L42" s="217"/>
      <c r="M42" s="218"/>
      <c r="N42" s="219"/>
      <c r="O42" s="219"/>
      <c r="P42" s="219"/>
      <c r="Q42" s="219"/>
      <c r="R42" s="219"/>
      <c r="S42" s="220"/>
      <c r="T42" s="26"/>
      <c r="U42" s="215">
        <v>80000</v>
      </c>
      <c r="V42" s="216"/>
      <c r="W42" s="216"/>
      <c r="X42" s="217"/>
      <c r="Y42" s="218"/>
      <c r="Z42" s="219"/>
      <c r="AA42" s="219"/>
      <c r="AB42" s="219"/>
      <c r="AC42" s="219"/>
      <c r="AD42" s="219"/>
      <c r="AE42" s="273"/>
      <c r="BA42" s="53"/>
    </row>
    <row r="43" spans="1:56" ht="32.25" customHeight="1">
      <c r="A43" s="11"/>
      <c r="I43" s="94" t="s">
        <v>120</v>
      </c>
      <c r="J43" s="94"/>
      <c r="K43" s="94"/>
      <c r="L43" s="94"/>
      <c r="M43" s="94"/>
      <c r="N43" s="94"/>
      <c r="O43" s="94"/>
      <c r="P43" s="94"/>
      <c r="Q43" s="94"/>
      <c r="R43" s="94"/>
      <c r="S43" s="94"/>
      <c r="U43" s="94" t="s">
        <v>121</v>
      </c>
      <c r="V43" s="94"/>
      <c r="W43" s="94"/>
      <c r="X43" s="94"/>
      <c r="Y43" s="94"/>
      <c r="Z43" s="94"/>
      <c r="AA43" s="94"/>
      <c r="AB43" s="94"/>
      <c r="AC43" s="94"/>
      <c r="AD43" s="94"/>
      <c r="AE43" s="94"/>
      <c r="BA43" s="53"/>
    </row>
    <row r="44" spans="1:56" ht="11.25" customHeight="1">
      <c r="A44" s="1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11"/>
      <c r="N44" s="11"/>
      <c r="O44" s="11"/>
      <c r="P44" s="11"/>
      <c r="Q44" s="11"/>
      <c r="R44" s="11"/>
      <c r="S44" s="11"/>
      <c r="T44" s="11"/>
      <c r="U44" s="33"/>
      <c r="V44" s="33"/>
      <c r="W44" s="33"/>
      <c r="X44" s="33"/>
      <c r="Y44" s="11"/>
      <c r="Z44" s="11"/>
      <c r="AA44" s="11"/>
      <c r="AB44" s="11"/>
      <c r="AC44" s="11"/>
      <c r="AD44" s="11"/>
      <c r="AE44" s="11"/>
      <c r="AF44" s="11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</row>
    <row r="45" spans="1:56" ht="20.25" customHeight="1" thickBot="1">
      <c r="A45" s="11"/>
      <c r="B45" s="72" t="s">
        <v>119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</row>
    <row r="46" spans="1:56" ht="3.75" hidden="1" customHeight="1" thickBot="1">
      <c r="A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</row>
    <row r="47" spans="1:56" ht="23.25" customHeight="1">
      <c r="B47" s="209" t="s">
        <v>49</v>
      </c>
      <c r="C47" s="210"/>
      <c r="D47" s="210"/>
      <c r="E47" s="210"/>
      <c r="F47" s="210"/>
      <c r="G47" s="210"/>
      <c r="H47" s="210"/>
      <c r="I47" s="198" t="s">
        <v>69</v>
      </c>
      <c r="J47" s="198"/>
      <c r="K47" s="198"/>
      <c r="L47" s="198"/>
      <c r="M47" s="198"/>
      <c r="N47" s="211"/>
    </row>
    <row r="48" spans="1:56" ht="23.25" customHeight="1">
      <c r="B48" s="252" t="s">
        <v>107</v>
      </c>
      <c r="C48" s="253"/>
      <c r="D48" s="253"/>
      <c r="E48" s="253"/>
      <c r="F48" s="253"/>
      <c r="G48" s="253"/>
      <c r="H48" s="254"/>
      <c r="I48" s="265">
        <v>600000</v>
      </c>
      <c r="J48" s="265"/>
      <c r="K48" s="265"/>
      <c r="L48" s="265"/>
      <c r="M48" s="265"/>
      <c r="N48" s="266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</row>
    <row r="49" spans="2:34" ht="23.25" customHeight="1" thickBot="1">
      <c r="B49" s="268" t="s">
        <v>108</v>
      </c>
      <c r="C49" s="269"/>
      <c r="D49" s="269"/>
      <c r="E49" s="269"/>
      <c r="F49" s="269"/>
      <c r="G49" s="269"/>
      <c r="H49" s="270"/>
      <c r="I49" s="271">
        <v>400000</v>
      </c>
      <c r="J49" s="271"/>
      <c r="K49" s="271"/>
      <c r="L49" s="271"/>
      <c r="M49" s="271"/>
      <c r="N49" s="272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</row>
    <row r="50" spans="2:34" ht="23.25" customHeight="1" thickTop="1">
      <c r="B50" s="244" t="s">
        <v>27</v>
      </c>
      <c r="C50" s="245"/>
      <c r="D50" s="245"/>
      <c r="E50" s="245"/>
      <c r="F50" s="245"/>
      <c r="G50" s="245"/>
      <c r="H50" s="245"/>
      <c r="I50" s="246">
        <v>200000</v>
      </c>
      <c r="J50" s="246"/>
      <c r="K50" s="246"/>
      <c r="L50" s="246"/>
      <c r="M50" s="246"/>
      <c r="N50" s="247"/>
    </row>
    <row r="51" spans="2:34" ht="23.25" customHeight="1" thickBot="1">
      <c r="B51" s="248" t="s">
        <v>28</v>
      </c>
      <c r="C51" s="249"/>
      <c r="D51" s="249"/>
      <c r="E51" s="249"/>
      <c r="F51" s="249"/>
      <c r="G51" s="249"/>
      <c r="H51" s="249"/>
      <c r="I51" s="250">
        <v>80000</v>
      </c>
      <c r="J51" s="250"/>
      <c r="K51" s="250"/>
      <c r="L51" s="250"/>
      <c r="M51" s="250"/>
      <c r="N51" s="251"/>
    </row>
    <row r="52" spans="2:34" ht="18" customHeight="1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spans="2:34" ht="18" customHeight="1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spans="2:34" ht="18" customHeight="1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spans="2:34" ht="18" customHeight="1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spans="2:34" ht="18" customHeight="1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spans="2:34" ht="18" customHeight="1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spans="2:34" ht="18" customHeight="1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spans="2:34" ht="18" customHeight="1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spans="2:34" ht="18" customHeight="1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spans="2:34" ht="18" customHeight="1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spans="2:34" ht="18" customHeight="1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</sheetData>
  <sheetProtection sheet="1" objects="1" scenarios="1" selectLockedCells="1"/>
  <dataConsolidate link="1"/>
  <mergeCells count="158">
    <mergeCell ref="AY36:AY37"/>
    <mergeCell ref="BB36:BB37"/>
    <mergeCell ref="AL28:AO28"/>
    <mergeCell ref="AP28:AQ28"/>
    <mergeCell ref="S27:T28"/>
    <mergeCell ref="U27:AD28"/>
    <mergeCell ref="S29:T30"/>
    <mergeCell ref="U29:AD30"/>
    <mergeCell ref="S31:T32"/>
    <mergeCell ref="U31:AD32"/>
    <mergeCell ref="AE32:AK32"/>
    <mergeCell ref="AL32:AO32"/>
    <mergeCell ref="AP32:AQ32"/>
    <mergeCell ref="AE30:AK30"/>
    <mergeCell ref="AL30:AO30"/>
    <mergeCell ref="AP30:AQ30"/>
    <mergeCell ref="AE31:AK31"/>
    <mergeCell ref="AL31:AO31"/>
    <mergeCell ref="AP31:AQ31"/>
    <mergeCell ref="AE29:AK29"/>
    <mergeCell ref="AL29:AO29"/>
    <mergeCell ref="AP29:AQ29"/>
    <mergeCell ref="AS27:AS28"/>
    <mergeCell ref="B51:H51"/>
    <mergeCell ref="I51:N51"/>
    <mergeCell ref="B39:H39"/>
    <mergeCell ref="I39:L39"/>
    <mergeCell ref="M39:S39"/>
    <mergeCell ref="B41:H41"/>
    <mergeCell ref="I41:L41"/>
    <mergeCell ref="M41:S41"/>
    <mergeCell ref="B48:H48"/>
    <mergeCell ref="I48:N48"/>
    <mergeCell ref="P48:AH49"/>
    <mergeCell ref="B49:H49"/>
    <mergeCell ref="I49:N49"/>
    <mergeCell ref="U42:X42"/>
    <mergeCell ref="Y42:AE42"/>
    <mergeCell ref="U39:X39"/>
    <mergeCell ref="Y39:AE39"/>
    <mergeCell ref="B40:H40"/>
    <mergeCell ref="I40:L40"/>
    <mergeCell ref="U43:AE43"/>
    <mergeCell ref="Y38:AE38"/>
    <mergeCell ref="Y40:AE40"/>
    <mergeCell ref="U41:X41"/>
    <mergeCell ref="Y41:AE41"/>
    <mergeCell ref="W34:AD34"/>
    <mergeCell ref="M40:S40"/>
    <mergeCell ref="U40:X40"/>
    <mergeCell ref="U38:X38"/>
    <mergeCell ref="B50:H50"/>
    <mergeCell ref="I50:N50"/>
    <mergeCell ref="B29:I29"/>
    <mergeCell ref="J29:M29"/>
    <mergeCell ref="B30:I30"/>
    <mergeCell ref="J30:M30"/>
    <mergeCell ref="B31:I31"/>
    <mergeCell ref="J31:M31"/>
    <mergeCell ref="B47:H47"/>
    <mergeCell ref="I47:N47"/>
    <mergeCell ref="B42:H42"/>
    <mergeCell ref="I42:L42"/>
    <mergeCell ref="M42:S42"/>
    <mergeCell ref="B38:H38"/>
    <mergeCell ref="I38:L38"/>
    <mergeCell ref="M38:S38"/>
    <mergeCell ref="I43:S43"/>
    <mergeCell ref="J22:K22"/>
    <mergeCell ref="L22:M22"/>
    <mergeCell ref="AE25:AM25"/>
    <mergeCell ref="AN25:AQ25"/>
    <mergeCell ref="B26:F26"/>
    <mergeCell ref="AR25:AS25"/>
    <mergeCell ref="J26:M26"/>
    <mergeCell ref="W25:AD25"/>
    <mergeCell ref="AE28:AK28"/>
    <mergeCell ref="AL26:AO26"/>
    <mergeCell ref="AP26:AQ26"/>
    <mergeCell ref="AL27:AO27"/>
    <mergeCell ref="AL9:AO11"/>
    <mergeCell ref="AP9:AP11"/>
    <mergeCell ref="AQ9:AV9"/>
    <mergeCell ref="AW9:AW11"/>
    <mergeCell ref="AP27:AQ27"/>
    <mergeCell ref="S26:T26"/>
    <mergeCell ref="U26:AD26"/>
    <mergeCell ref="AE26:AK26"/>
    <mergeCell ref="AE27:AK27"/>
    <mergeCell ref="B12:AP12"/>
    <mergeCell ref="AQ12:AV12"/>
    <mergeCell ref="A13:AW13"/>
    <mergeCell ref="L20:M20"/>
    <mergeCell ref="B21:G21"/>
    <mergeCell ref="H21:I21"/>
    <mergeCell ref="J21:K21"/>
    <mergeCell ref="L21:M21"/>
    <mergeCell ref="K27:M27"/>
    <mergeCell ref="B27:J27"/>
    <mergeCell ref="B22:G22"/>
    <mergeCell ref="H22:I22"/>
    <mergeCell ref="B10:C10"/>
    <mergeCell ref="D10:F10"/>
    <mergeCell ref="AQ10:AV11"/>
    <mergeCell ref="B11:C11"/>
    <mergeCell ref="D11:F11"/>
    <mergeCell ref="T9:Y11"/>
    <mergeCell ref="Z9:Z11"/>
    <mergeCell ref="AA9:AE11"/>
    <mergeCell ref="AF9:AF11"/>
    <mergeCell ref="AG9:AJ11"/>
    <mergeCell ref="AK9:AK11"/>
    <mergeCell ref="B9:C9"/>
    <mergeCell ref="D9:F9"/>
    <mergeCell ref="G9:H11"/>
    <mergeCell ref="I9:N11"/>
    <mergeCell ref="O9:O11"/>
    <mergeCell ref="P9:S11"/>
    <mergeCell ref="D7:F7"/>
    <mergeCell ref="AQ7:AV8"/>
    <mergeCell ref="B8:C8"/>
    <mergeCell ref="D8:F8"/>
    <mergeCell ref="T6:Y8"/>
    <mergeCell ref="Z6:Z8"/>
    <mergeCell ref="AA6:AE8"/>
    <mergeCell ref="AF6:AF8"/>
    <mergeCell ref="AG6:AJ8"/>
    <mergeCell ref="AK6:AK8"/>
    <mergeCell ref="B6:C6"/>
    <mergeCell ref="D6:F6"/>
    <mergeCell ref="G6:H8"/>
    <mergeCell ref="I6:N8"/>
    <mergeCell ref="O6:O8"/>
    <mergeCell ref="P6:S8"/>
    <mergeCell ref="AP33:AQ33"/>
    <mergeCell ref="B5:C5"/>
    <mergeCell ref="B4:H4"/>
    <mergeCell ref="AY1:AZ3"/>
    <mergeCell ref="A1:AW1"/>
    <mergeCell ref="I4:O4"/>
    <mergeCell ref="P4:S5"/>
    <mergeCell ref="T4:Z4"/>
    <mergeCell ref="AA4:AF4"/>
    <mergeCell ref="AG4:AK4"/>
    <mergeCell ref="AL4:AP4"/>
    <mergeCell ref="AQ4:AW4"/>
    <mergeCell ref="I5:O5"/>
    <mergeCell ref="T5:Z5"/>
    <mergeCell ref="AA5:AF5"/>
    <mergeCell ref="AG5:AK5"/>
    <mergeCell ref="AL5:AP5"/>
    <mergeCell ref="AQ5:AW5"/>
    <mergeCell ref="D5:H5"/>
    <mergeCell ref="AL6:AO8"/>
    <mergeCell ref="AP6:AP8"/>
    <mergeCell ref="AQ6:AV6"/>
    <mergeCell ref="AW6:AW8"/>
    <mergeCell ref="B7:C7"/>
  </mergeCells>
  <phoneticPr fontId="1"/>
  <conditionalFormatting sqref="D9:F9">
    <cfRule type="expression" dxfId="68" priority="84">
      <formula>IF(OR($BH$7=2,$BH$8=3),TRUE,FALSE)</formula>
    </cfRule>
  </conditionalFormatting>
  <conditionalFormatting sqref="H21:I21">
    <cfRule type="expression" dxfId="67" priority="137">
      <formula>IF(OR(AND($H$21&gt;=30,$H$22&gt;=30,$H$21=$H$22),AND($H$21="",$H$22="")),TRUE,FALSE)</formula>
    </cfRule>
    <cfRule type="expression" dxfId="66" priority="146">
      <formula>IF(AND(NOT($H$21=""),H21&gt;=30,H21&gt;H22),TRUE,IF(AND(H22="",H21&gt;=30),TRUE,FALSE))</formula>
    </cfRule>
    <cfRule type="expression" dxfId="65" priority="147">
      <formula>IF(OR(H21&lt;30,$H$21=""),TRUE,FALSE)</formula>
    </cfRule>
  </conditionalFormatting>
  <conditionalFormatting sqref="H22:I22">
    <cfRule type="expression" dxfId="64" priority="136">
      <formula>IF(OR(AND($H$21&gt;=30,$H$22&gt;=30,$H$21=$H$22),AND($H$21="",$H$22="")),TRUE,FALSE)</formula>
    </cfRule>
    <cfRule type="expression" dxfId="63" priority="144">
      <formula>IF(AND(NOT($H$22=""),H22&gt;=30,H22&gt;H21),TRUE,IF(AND(H21="",H22&gt;=30),TRUE,FALSE))</formula>
    </cfRule>
    <cfRule type="expression" dxfId="62" priority="145">
      <formula>IF(OR(H22&lt;30,$H$22=""),TRUE,FALSE)</formula>
    </cfRule>
  </conditionalFormatting>
  <conditionalFormatting sqref="D6:F6">
    <cfRule type="expression" dxfId="61" priority="170">
      <formula>IF(OR($BE$7=2,$BE$8=3),TRUE,FALSE)</formula>
    </cfRule>
  </conditionalFormatting>
  <conditionalFormatting sqref="D7:F7">
    <cfRule type="expression" dxfId="60" priority="171">
      <formula>IF(OR($BE$6=1,$BE$8=3),TRUE,FALSE)</formula>
    </cfRule>
  </conditionalFormatting>
  <conditionalFormatting sqref="D8:F8">
    <cfRule type="expression" dxfId="59" priority="172">
      <formula>IF(OR($BE$6=1,$BE$7=2),TRUE,FALSE)</formula>
    </cfRule>
  </conditionalFormatting>
  <conditionalFormatting sqref="S27:AD28">
    <cfRule type="expression" dxfId="58" priority="91">
      <formula>IF($B$27&gt;100000,TRUE,FALSE)</formula>
    </cfRule>
  </conditionalFormatting>
  <conditionalFormatting sqref="S29:AD30 AL29:AO29">
    <cfRule type="expression" dxfId="57" priority="86">
      <formula>IF(AND(NOT($B$27=""),OR($B$27&lt;=100000,$B$27&gt;500000)),TRUE,FALSE)</formula>
    </cfRule>
  </conditionalFormatting>
  <conditionalFormatting sqref="S31:AD32">
    <cfRule type="expression" dxfId="56" priority="85">
      <formula>IF(AND(NOT($B$27=""),$B$27&lt;=500000),TRUE,FALSE)</formula>
    </cfRule>
  </conditionalFormatting>
  <conditionalFormatting sqref="D10:F10">
    <cfRule type="expression" dxfId="55" priority="82">
      <formula>IF(OR($BH$6=1,$BH$8=3),TRUE,FALSE)</formula>
    </cfRule>
  </conditionalFormatting>
  <conditionalFormatting sqref="D11:F11">
    <cfRule type="expression" dxfId="54" priority="81">
      <formula>IF(OR($BH$6=1,$BH$7=2),TRUE,FALSE)</formula>
    </cfRule>
  </conditionalFormatting>
  <conditionalFormatting sqref="AL30:AO30">
    <cfRule type="expression" dxfId="53" priority="70">
      <formula>IF(OR($AZ$4=200000,$AZ$5=120000,$AZ$6=300000,$AZ$8=500000,$AZ$9=300000),TRUE,FALSE)</formula>
    </cfRule>
  </conditionalFormatting>
  <conditionalFormatting sqref="AL30:AO30">
    <cfRule type="expression" dxfId="52" priority="69">
      <formula>IF(AND(NOT($B$27=""),OR($B$27&lt;=100000,$B$27&gt;500000)),TRUE,FALSE)</formula>
    </cfRule>
  </conditionalFormatting>
  <conditionalFormatting sqref="AL32:AO32">
    <cfRule type="expression" dxfId="51" priority="60">
      <formula>IF(OR($AZ$4=200000,$AZ$5=120000,$AZ$6=300000,$AZ$7=180000,$AZ$8=500000),TRUE,FALSE)</formula>
    </cfRule>
  </conditionalFormatting>
  <conditionalFormatting sqref="AL32:AO32">
    <cfRule type="expression" dxfId="50" priority="59">
      <formula>IF(AND(NOT($B$27=""),$B$27&lt;=500000),TRUE,FALSE)</formula>
    </cfRule>
  </conditionalFormatting>
  <conditionalFormatting sqref="AL28:AO28">
    <cfRule type="expression" dxfId="49" priority="55">
      <formula>IF(OR($AZ$4=200000,$AZ$6=300000,$AZ$7=180000,$AZ$8=500000,$AZ$9=300000),TRUE,FALSE)</formula>
    </cfRule>
  </conditionalFormatting>
  <conditionalFormatting sqref="AL28:AO28">
    <cfRule type="expression" dxfId="48" priority="54">
      <formula>IF($B$27&gt;100000,TRUE,FALSE)</formula>
    </cfRule>
  </conditionalFormatting>
  <conditionalFormatting sqref="AL27:AO27">
    <cfRule type="expression" dxfId="47" priority="45">
      <formula>IF(OR($AZ$5=120000,$AZ$6=300000,$AZ$7=180000,$AZ$8=500000,$AZ$9=300000),TRUE,FALSE)</formula>
    </cfRule>
  </conditionalFormatting>
  <conditionalFormatting sqref="AL27:AO27">
    <cfRule type="expression" dxfId="46" priority="44">
      <formula>IF($B$27&gt;100000,TRUE,FALSE)</formula>
    </cfRule>
  </conditionalFormatting>
  <conditionalFormatting sqref="AE27:AK28">
    <cfRule type="expression" dxfId="45" priority="40">
      <formula>IF($B$27&gt;100000,TRUE,FALSE)</formula>
    </cfRule>
  </conditionalFormatting>
  <conditionalFormatting sqref="AE29:AK29">
    <cfRule type="expression" dxfId="44" priority="33">
      <formula>IF(AND(NOT($B$27=""),OR($B$27&lt;=100000,$B$27&gt;500000)),TRUE,FALSE)</formula>
    </cfRule>
  </conditionalFormatting>
  <conditionalFormatting sqref="AE30:AK30">
    <cfRule type="expression" dxfId="43" priority="29">
      <formula>IF(AND(NOT($B$27=""),OR($B$27&lt;=100000,$B$27&gt;500000)),TRUE,FALSE)</formula>
    </cfRule>
  </conditionalFormatting>
  <conditionalFormatting sqref="AE31:AK31">
    <cfRule type="expression" dxfId="42" priority="25">
      <formula>IF(AND(NOT($B$27=""),$B$27&lt;=500000),TRUE,FALSE)</formula>
    </cfRule>
  </conditionalFormatting>
  <conditionalFormatting sqref="AE32:AK32">
    <cfRule type="expression" dxfId="41" priority="21">
      <formula>IF(AND(NOT($B$27=""),$B$27&lt;=500000),TRUE,FALSE)</formula>
    </cfRule>
  </conditionalFormatting>
  <conditionalFormatting sqref="AL31:AO31">
    <cfRule type="expression" dxfId="40" priority="17">
      <formula>IF(OR($AZ$4=200000,$AZ$5=120000,$AZ$6=300000,$AZ$7=180000,$AZ$9=300000),TRUE,FALSE)</formula>
    </cfRule>
  </conditionalFormatting>
  <conditionalFormatting sqref="AL31:AO31">
    <cfRule type="expression" dxfId="39" priority="16">
      <formula>IF(AND(NOT($B$27=""),$B$27&lt;=500000),TRUE,FALSE)</formula>
    </cfRule>
  </conditionalFormatting>
  <conditionalFormatting sqref="M38:S38">
    <cfRule type="expression" dxfId="38" priority="198">
      <formula>IF(AND($AZ$41=80000,OR($AZ$38=600000,$AZ$39=400000,$AZ$40=200000)),TRUE,FALSE)</formula>
    </cfRule>
    <cfRule type="expression" dxfId="37" priority="199">
      <formula>IF(AND($AZ$40=200000,OR($AZ$38=600000,$AZ$39=400000,$AZ$41=80000)),TRUE,FALSE)</formula>
    </cfRule>
    <cfRule type="expression" dxfId="36" priority="200">
      <formula>IF(AND($AZ$39=400000,OR($AZ$38=600000,$AZ$40=200000,$AZ$41=80000)),TRUE,FALSE)</formula>
    </cfRule>
    <cfRule type="expression" dxfId="35" priority="201">
      <formula>IF(AND($AZ$38=600000,OR($AZ$39=400000,$AZ$40=200000,$AZ$41=80000)),TRUE,FALSE)</formula>
    </cfRule>
  </conditionalFormatting>
  <conditionalFormatting sqref="Y38:AE38">
    <cfRule type="expression" dxfId="34" priority="206">
      <formula>IF(AND($BC$41=80000,OR($BC$38=600000,$BC$39=400000,$BC$40=200000)),TRUE,FALSE)</formula>
    </cfRule>
    <cfRule type="expression" dxfId="33" priority="207">
      <formula>IF(AND($BC$40=200000,OR($BC$38=600000,$BC$39=400000,$BC$41=80000)),TRUE,FALSE)</formula>
    </cfRule>
    <cfRule type="expression" dxfId="32" priority="208">
      <formula>IF(AND($BC$39=400000,OR($BC$38=600000,$BC$40=200000,$BC$41=80000)),TRUE,FALSE)</formula>
    </cfRule>
    <cfRule type="expression" dxfId="31" priority="209">
      <formula>IF(AND($BC$38=600000,OR($BC$39=400000,$BC$40=200000,$BC$41=80000)),TRUE,FALSE)</formula>
    </cfRule>
  </conditionalFormatting>
  <conditionalFormatting sqref="O20:U20">
    <cfRule type="expression" dxfId="30" priority="210">
      <formula>IF(AND($AY$21=TRUE,$AY$22=TRUE),TRUE,FALSE)</formula>
    </cfRule>
  </conditionalFormatting>
  <conditionalFormatting sqref="AL30:AO30 AL32:AO32">
    <cfRule type="expression" dxfId="29" priority="211">
      <formula>IF(AND(NOT($B$27=""),OR($BA$21=1,$BA$22=1)),TRUE,FALSE)</formula>
    </cfRule>
  </conditionalFormatting>
  <conditionalFormatting sqref="AL29:AO29">
    <cfRule type="expression" dxfId="28" priority="213">
      <formula>IF(OR($AZ$4=200000,$AZ$5=120000,$AZ$7=180000,$AZ$8=500000,$AZ$9=300000),TRUE,FALSE)</formula>
    </cfRule>
    <cfRule type="expression" dxfId="27" priority="214">
      <formula>IF(AND(NOT($B$27=""),AND($B$27&gt;100000,$B$27&lt;=500000),OR($AY$21=TRUE,$AY$22=TRUE),$BG$20&gt;=50),TRUE,FALSE)</formula>
    </cfRule>
    <cfRule type="expression" dxfId="26" priority="215">
      <formula>IF(AND(NOT($B$27=""),OR($AY$21=TRUE,$AY$22=TRUE),AND($BG$20&gt;=30,$BG$20&lt;50)),TRUE,FALSE)</formula>
    </cfRule>
    <cfRule type="expression" dxfId="25" priority="216">
      <formula>"１　=IF(AND(NOT($B$28=""""),OR($BE$20=1,$BE$21=1)),TRUE,FALSE)"</formula>
    </cfRule>
  </conditionalFormatting>
  <conditionalFormatting sqref="AE30:AO30">
    <cfRule type="expression" dxfId="24" priority="217">
      <formula>IF(AND(NOT($B$27=""),AND($B$27&gt;100000,$B$27&lt;=500000),OR($AY$21=TRUE,$AY$22=TRUE),$BG$20&gt;=50),TRUE,FALSE)</formula>
    </cfRule>
    <cfRule type="expression" dxfId="23" priority="218">
      <formula>IF(AND(NOT($B$27=""),AND($B$27&gt;100000,$B$27&lt;=500000),OR($AY$21=TRUE,$AY$22=TRUE),AND($BG$20&gt;=30,$BG$20&lt;50)),TRUE,FALSE)</formula>
    </cfRule>
  </conditionalFormatting>
  <conditionalFormatting sqref="AE32:AO32">
    <cfRule type="expression" dxfId="22" priority="219">
      <formula>IF(AND(NOT($B$27=""),$B$27&gt;500000,OR($AY$21=TRUE,$AY$22=TRUE),$BG$20&gt;=50),TRUE,FALSE)</formula>
    </cfRule>
    <cfRule type="expression" dxfId="21" priority="220">
      <formula>IF(AND(NOT($B$27=""),$B$27&gt;500000,OR($AY$21=TRUE,$AY$22=TRUE),AND($BG$20&gt;=30,$BG$20&lt;50)),TRUE,FALSE)</formula>
    </cfRule>
  </conditionalFormatting>
  <conditionalFormatting sqref="AE28:AO28">
    <cfRule type="expression" dxfId="20" priority="221">
      <formula>IF(AND(NOT($B$27=""),OR($BA$21=1,$BA$22=1)),TRUE,FALSE)</formula>
    </cfRule>
    <cfRule type="expression" dxfId="19" priority="222">
      <formula>IF(AND(NOT($B$27=""),$B$27&lt;=100000,OR($AY$21=TRUE,$AY$22=TRUE),$BG$20&gt;=50),TRUE,FALSE)</formula>
    </cfRule>
    <cfRule type="expression" dxfId="18" priority="223">
      <formula>IF(AND(NOT($B$27=""),$B$27&lt;=100000,OR($AY$21=TRUE,$AY$22=TRUE),AND($BG$20&gt;=30,$BG$20&lt;50)),TRUE,FALSE)</formula>
    </cfRule>
  </conditionalFormatting>
  <conditionalFormatting sqref="AE27:AO27">
    <cfRule type="expression" dxfId="17" priority="224">
      <formula>IF(AND(NOT($B$27=""),OR($BA$21=1,$BA$22=1)),TRUE,FALSE)</formula>
    </cfRule>
    <cfRule type="expression" dxfId="16" priority="225">
      <formula>IF(AND(NOT($B$27=""),OR($AY$21=TRUE,$AY$22=TRUE),AND($BG$20&gt;=30,$BG$20&lt;50)),TRUE,FALSE)</formula>
    </cfRule>
    <cfRule type="expression" dxfId="15" priority="226">
      <formula>IF(AND(NOT($B$27=""),$B$27&lt;=100000,OR($AY$21=TRUE,$AY$22=TRUE),$BG$20&gt;=50),TRUE,FALSE)</formula>
    </cfRule>
  </conditionalFormatting>
  <conditionalFormatting sqref="AE29:AK29">
    <cfRule type="expression" dxfId="14" priority="227">
      <formula>IF(AND(NOT($B$27=""),OR($BA$21=1,$BA$22=1)),TRUE,FALSE)</formula>
    </cfRule>
    <cfRule type="expression" dxfId="13" priority="228">
      <formula>IF(AND(NOT($B$27=""),OR($AY$21=TRUE,$AY$22=TRUE),AND($BG$20&gt;=30,$BG$20&lt;50)),TRUE,FALSE)</formula>
    </cfRule>
    <cfRule type="expression" dxfId="12" priority="229">
      <formula>IF(AND(NOT($B$27=""),AND($B$27&gt;100000,$B$27&lt;=500000),OR($AY$21=TRUE,$AY$22=TRUE),$BG$20&gt;=50),TRUE,FALSE)</formula>
    </cfRule>
  </conditionalFormatting>
  <conditionalFormatting sqref="AE30:AK30 AE32:AK32">
    <cfRule type="expression" dxfId="11" priority="230">
      <formula>IF(AND(NOT($B$27=""),OR($BA$21=1,$BA$22=1)),TRUE,FALSE)</formula>
    </cfRule>
  </conditionalFormatting>
  <conditionalFormatting sqref="AE31:AO31">
    <cfRule type="expression" dxfId="10" priority="232">
      <formula>IF(AND(NOT($B$27=""),OR($BA$21=1,$BA$22=1)),TRUE,FALSE)</formula>
    </cfRule>
    <cfRule type="expression" dxfId="9" priority="233">
      <formula>IF(AND(NOT($B$27=""),OR($AY$21=TRUE,$AY$22=TRUE),AND($BG$20&gt;=30,$BG$20&lt;50)),TRUE,FALSE)</formula>
    </cfRule>
    <cfRule type="expression" dxfId="8" priority="234">
      <formula>IF(AND(NOT($B$27=""),$B$27&gt;500000,OR($AY$21=TRUE,$AY$22=TRUE),$BG$20&gt;=50),TRUE,FALSE)</formula>
    </cfRule>
  </conditionalFormatting>
  <conditionalFormatting sqref="I39:L39">
    <cfRule type="expression" dxfId="7" priority="9">
      <formula>IF(OR($AZ$39=400000,$AZ$40=200000,$AZ$41=80000),TRUE,FALSE)</formula>
    </cfRule>
  </conditionalFormatting>
  <conditionalFormatting sqref="I40:L40">
    <cfRule type="expression" dxfId="6" priority="8">
      <formula>IF(OR($AZ$38=600000,$AZ$40=200000,$AZ$41=80000),TRUE,FALSE)</formula>
    </cfRule>
  </conditionalFormatting>
  <conditionalFormatting sqref="I41:L41">
    <cfRule type="expression" dxfId="5" priority="7">
      <formula>IF(OR($AZ$38=600000,$AZ$39=400000,$AZ$41=80000),TRUE,FALSE)</formula>
    </cfRule>
  </conditionalFormatting>
  <conditionalFormatting sqref="I42:L42">
    <cfRule type="expression" dxfId="4" priority="6">
      <formula>IF(OR($AZ$38=600000,$AZ$39=400000,$AZ$40=200000),TRUE,FALSE)</formula>
    </cfRule>
  </conditionalFormatting>
  <conditionalFormatting sqref="U39:X39">
    <cfRule type="expression" dxfId="3" priority="5">
      <formula>IF(OR($BC$39=400000,$BC$40=200000,$BC$41=80000),TRUE,FALSE)</formula>
    </cfRule>
  </conditionalFormatting>
  <conditionalFormatting sqref="U40:X40">
    <cfRule type="expression" dxfId="2" priority="4">
      <formula>IF(OR($BC$38=600000,$BC$40=200000,$BC$41=80000),TRUE,FALSE)</formula>
    </cfRule>
  </conditionalFormatting>
  <conditionalFormatting sqref="U41:X41">
    <cfRule type="expression" dxfId="1" priority="3">
      <formula>IF(OR($BC$38=600000,$BC$39=400000,$BC$41=80000),TRUE,FALSE)</formula>
    </cfRule>
  </conditionalFormatting>
  <conditionalFormatting sqref="U42:X42">
    <cfRule type="expression" dxfId="0" priority="2">
      <formula>IF(OR($BC$38=600000,$BC$39=400000,$BC$40=200000),TRUE,FALSE)</formula>
    </cfRule>
  </conditionalFormatting>
  <dataValidations disablePrompts="1" count="1">
    <dataValidation imeMode="off" allowBlank="1" showInputMessage="1" showErrorMessage="1" sqref="AR2:AT2 AN2:AP2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5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9525</xdr:rowOff>
                  </from>
                  <to>
                    <xdr:col>3</xdr:col>
                    <xdr:colOff>47625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6</xdr:row>
                    <xdr:rowOff>9525</xdr:rowOff>
                  </from>
                  <to>
                    <xdr:col>3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6</xdr:row>
                    <xdr:rowOff>9525</xdr:rowOff>
                  </from>
                  <to>
                    <xdr:col>3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7</xdr:row>
                    <xdr:rowOff>9525</xdr:rowOff>
                  </from>
                  <to>
                    <xdr:col>3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7</xdr:row>
                    <xdr:rowOff>9525</xdr:rowOff>
                  </from>
                  <to>
                    <xdr:col>3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7</xdr:row>
                    <xdr:rowOff>9525</xdr:rowOff>
                  </from>
                  <to>
                    <xdr:col>3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38100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38100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38100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38100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9525</xdr:rowOff>
                  </from>
                  <to>
                    <xdr:col>3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9525</xdr:rowOff>
                  </from>
                  <to>
                    <xdr:col>3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9525</xdr:rowOff>
                  </from>
                  <to>
                    <xdr:col>3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9525</xdr:rowOff>
                  </from>
                  <to>
                    <xdr:col>3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9525</xdr:rowOff>
                  </from>
                  <to>
                    <xdr:col>3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9525</xdr:rowOff>
                  </from>
                  <to>
                    <xdr:col>3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Fill="0" autoLine="0" autoPict="0">
                <anchor moveWithCells="1">
                  <from>
                    <xdr:col>11</xdr:col>
                    <xdr:colOff>47625</xdr:colOff>
                    <xdr:row>20</xdr:row>
                    <xdr:rowOff>28575</xdr:rowOff>
                  </from>
                  <to>
                    <xdr:col>13</xdr:col>
                    <xdr:colOff>9525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Fill="0" autoLine="0" autoPict="0">
                <anchor moveWithCells="1">
                  <from>
                    <xdr:col>11</xdr:col>
                    <xdr:colOff>38100</xdr:colOff>
                    <xdr:row>21</xdr:row>
                    <xdr:rowOff>28575</xdr:rowOff>
                  </from>
                  <to>
                    <xdr:col>13</xdr:col>
                    <xdr:colOff>19050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2" name="Check Box 25">
              <controlPr defaultSize="0" autoFill="0" autoLine="0" autoPict="0">
                <anchor moveWithCells="1">
                  <from>
                    <xdr:col>14</xdr:col>
                    <xdr:colOff>114300</xdr:colOff>
                    <xdr:row>38</xdr:row>
                    <xdr:rowOff>28575</xdr:rowOff>
                  </from>
                  <to>
                    <xdr:col>16</xdr:col>
                    <xdr:colOff>95250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3" name="Check Box 26">
              <controlPr defaultSize="0" autoFill="0" autoLine="0" autoPict="0">
                <anchor moveWithCells="1">
                  <from>
                    <xdr:col>14</xdr:col>
                    <xdr:colOff>123825</xdr:colOff>
                    <xdr:row>39</xdr:row>
                    <xdr:rowOff>28575</xdr:rowOff>
                  </from>
                  <to>
                    <xdr:col>16</xdr:col>
                    <xdr:colOff>104775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4" name="Check Box 27">
              <controlPr defaultSize="0" autoFill="0" autoLine="0" autoPict="0">
                <anchor moveWithCells="1">
                  <from>
                    <xdr:col>14</xdr:col>
                    <xdr:colOff>123825</xdr:colOff>
                    <xdr:row>40</xdr:row>
                    <xdr:rowOff>28575</xdr:rowOff>
                  </from>
                  <to>
                    <xdr:col>16</xdr:col>
                    <xdr:colOff>104775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25" name="Check Box 28">
              <controlPr defaultSize="0" autoFill="0" autoLine="0" autoPict="0">
                <anchor moveWithCells="1">
                  <from>
                    <xdr:col>14</xdr:col>
                    <xdr:colOff>123825</xdr:colOff>
                    <xdr:row>41</xdr:row>
                    <xdr:rowOff>28575</xdr:rowOff>
                  </from>
                  <to>
                    <xdr:col>16</xdr:col>
                    <xdr:colOff>104775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26" name="Check Box 29">
              <controlPr defaultSize="0" autoFill="0" autoLine="0" autoPict="0">
                <anchor moveWithCells="1">
                  <from>
                    <xdr:col>26</xdr:col>
                    <xdr:colOff>104775</xdr:colOff>
                    <xdr:row>38</xdr:row>
                    <xdr:rowOff>19050</xdr:rowOff>
                  </from>
                  <to>
                    <xdr:col>28</xdr:col>
                    <xdr:colOff>85725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27" name="Check Box 30">
              <controlPr defaultSize="0" autoFill="0" autoLine="0" autoPict="0">
                <anchor moveWithCells="1">
                  <from>
                    <xdr:col>26</xdr:col>
                    <xdr:colOff>104775</xdr:colOff>
                    <xdr:row>39</xdr:row>
                    <xdr:rowOff>19050</xdr:rowOff>
                  </from>
                  <to>
                    <xdr:col>28</xdr:col>
                    <xdr:colOff>85725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28" name="Check Box 31">
              <controlPr defaultSize="0" autoFill="0" autoLine="0" autoPict="0">
                <anchor moveWithCells="1">
                  <from>
                    <xdr:col>26</xdr:col>
                    <xdr:colOff>104775</xdr:colOff>
                    <xdr:row>40</xdr:row>
                    <xdr:rowOff>19050</xdr:rowOff>
                  </from>
                  <to>
                    <xdr:col>28</xdr:col>
                    <xdr:colOff>85725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29" name="Check Box 32">
              <controlPr defaultSize="0" autoFill="0" autoLine="0" autoPict="0">
                <anchor moveWithCells="1">
                  <from>
                    <xdr:col>26</xdr:col>
                    <xdr:colOff>104775</xdr:colOff>
                    <xdr:row>41</xdr:row>
                    <xdr:rowOff>19050</xdr:rowOff>
                  </from>
                  <to>
                    <xdr:col>28</xdr:col>
                    <xdr:colOff>85725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30" name="Check Box 40">
              <controlPr defaultSize="0" autoFill="0" autoLine="0" autoPict="0">
                <anchor moveWithCells="1">
                  <from>
                    <xdr:col>41</xdr:col>
                    <xdr:colOff>66675</xdr:colOff>
                    <xdr:row>26</xdr:row>
                    <xdr:rowOff>38100</xdr:rowOff>
                  </from>
                  <to>
                    <xdr:col>43</xdr:col>
                    <xdr:colOff>47625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31" name="Check Box 41">
              <controlPr defaultSize="0" autoFill="0" autoLine="0" autoPict="0">
                <anchor moveWithCells="1">
                  <from>
                    <xdr:col>41</xdr:col>
                    <xdr:colOff>66675</xdr:colOff>
                    <xdr:row>27</xdr:row>
                    <xdr:rowOff>9525</xdr:rowOff>
                  </from>
                  <to>
                    <xdr:col>43</xdr:col>
                    <xdr:colOff>47625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32" name="Check Box 42">
              <controlPr defaultSize="0" autoFill="0" autoLine="0" autoPict="0">
                <anchor moveWithCells="1">
                  <from>
                    <xdr:col>41</xdr:col>
                    <xdr:colOff>66675</xdr:colOff>
                    <xdr:row>28</xdr:row>
                    <xdr:rowOff>28575</xdr:rowOff>
                  </from>
                  <to>
                    <xdr:col>43</xdr:col>
                    <xdr:colOff>47625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33" name="Check Box 43">
              <controlPr defaultSize="0" autoFill="0" autoLine="0" autoPict="0">
                <anchor moveWithCells="1">
                  <from>
                    <xdr:col>41</xdr:col>
                    <xdr:colOff>66675</xdr:colOff>
                    <xdr:row>29</xdr:row>
                    <xdr:rowOff>28575</xdr:rowOff>
                  </from>
                  <to>
                    <xdr:col>43</xdr:col>
                    <xdr:colOff>47625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34" name="Check Box 44">
              <controlPr defaultSize="0" autoFill="0" autoLine="0" autoPict="0">
                <anchor moveWithCells="1">
                  <from>
                    <xdr:col>41</xdr:col>
                    <xdr:colOff>66675</xdr:colOff>
                    <xdr:row>30</xdr:row>
                    <xdr:rowOff>38100</xdr:rowOff>
                  </from>
                  <to>
                    <xdr:col>43</xdr:col>
                    <xdr:colOff>47625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35" name="Check Box 45">
              <controlPr defaultSize="0" autoFill="0" autoLine="0" autoPict="0">
                <anchor moveWithCells="1">
                  <from>
                    <xdr:col>41</xdr:col>
                    <xdr:colOff>66675</xdr:colOff>
                    <xdr:row>31</xdr:row>
                    <xdr:rowOff>0</xdr:rowOff>
                  </from>
                  <to>
                    <xdr:col>43</xdr:col>
                    <xdr:colOff>47625</xdr:colOff>
                    <xdr:row>31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3" workbookViewId="0">
      <selection activeCell="B26" sqref="B26"/>
    </sheetView>
  </sheetViews>
  <sheetFormatPr defaultRowHeight="18.75"/>
  <cols>
    <col min="1" max="1" width="19.5" customWidth="1"/>
    <col min="2" max="2" width="17.375" customWidth="1"/>
    <col min="3" max="3" width="18.75" customWidth="1"/>
    <col min="6" max="6" width="10.625" customWidth="1"/>
  </cols>
  <sheetData>
    <row r="1" spans="1:5" ht="25.5" customHeight="1">
      <c r="A1" t="s">
        <v>29</v>
      </c>
    </row>
    <row r="2" spans="1:5" ht="25.5" customHeight="1">
      <c r="A2" t="s">
        <v>39</v>
      </c>
    </row>
    <row r="3" spans="1:5" ht="34.5" customHeight="1">
      <c r="B3" s="16" t="s">
        <v>37</v>
      </c>
    </row>
    <row r="4" spans="1:5" ht="25.5" customHeight="1">
      <c r="A4" s="17">
        <v>44562</v>
      </c>
      <c r="C4" s="290"/>
      <c r="D4" s="16"/>
      <c r="E4" s="16"/>
    </row>
    <row r="5" spans="1:5" ht="25.5" customHeight="1">
      <c r="A5" s="17">
        <v>44593</v>
      </c>
      <c r="C5" s="290"/>
      <c r="D5" s="16"/>
      <c r="E5" s="16"/>
    </row>
    <row r="6" spans="1:5" ht="25.5" customHeight="1">
      <c r="C6" s="13"/>
      <c r="D6" s="13"/>
      <c r="E6" s="13"/>
    </row>
    <row r="7" spans="1:5" ht="25.5" customHeight="1">
      <c r="A7" t="s">
        <v>41</v>
      </c>
      <c r="C7" s="13"/>
      <c r="D7" s="13"/>
      <c r="E7" s="13"/>
    </row>
    <row r="8" spans="1:5" ht="25.5" customHeight="1">
      <c r="A8" t="s">
        <v>42</v>
      </c>
      <c r="B8" s="13" t="s">
        <v>43</v>
      </c>
      <c r="C8" s="16" t="s">
        <v>44</v>
      </c>
      <c r="D8" s="16"/>
      <c r="E8" s="13"/>
    </row>
    <row r="9" spans="1:5" ht="25.5" customHeight="1">
      <c r="A9" t="s">
        <v>40</v>
      </c>
      <c r="B9" s="13" t="s">
        <v>43</v>
      </c>
      <c r="C9" t="s">
        <v>79</v>
      </c>
    </row>
    <row r="10" spans="1:5" ht="25.5" customHeight="1">
      <c r="B10" s="13"/>
    </row>
    <row r="11" spans="1:5" ht="25.5" customHeight="1"/>
    <row r="12" spans="1:5" ht="60" customHeight="1">
      <c r="A12" t="s">
        <v>81</v>
      </c>
      <c r="D12" s="12" t="s">
        <v>37</v>
      </c>
    </row>
    <row r="13" spans="1:5" ht="25.5" customHeight="1">
      <c r="A13" s="289" t="s">
        <v>45</v>
      </c>
      <c r="B13" s="14" t="s">
        <v>27</v>
      </c>
      <c r="C13" s="14" t="s">
        <v>32</v>
      </c>
      <c r="D13" s="14"/>
      <c r="E13" t="s">
        <v>47</v>
      </c>
    </row>
    <row r="14" spans="1:5" ht="25.5" customHeight="1">
      <c r="A14" s="289"/>
      <c r="B14" s="14" t="s">
        <v>28</v>
      </c>
      <c r="C14" s="14" t="s">
        <v>33</v>
      </c>
      <c r="D14" s="14"/>
    </row>
    <row r="15" spans="1:5" ht="25.5" customHeight="1"/>
    <row r="16" spans="1:5" ht="63.75" customHeight="1">
      <c r="A16" t="s">
        <v>38</v>
      </c>
      <c r="D16" s="12" t="s">
        <v>37</v>
      </c>
    </row>
    <row r="17" spans="1:5" ht="25.5" customHeight="1">
      <c r="A17" s="289" t="s">
        <v>46</v>
      </c>
      <c r="B17" s="14" t="s">
        <v>27</v>
      </c>
      <c r="C17" s="14" t="s">
        <v>34</v>
      </c>
      <c r="D17" s="14"/>
      <c r="E17" t="s">
        <v>47</v>
      </c>
    </row>
    <row r="18" spans="1:5" ht="25.5" customHeight="1">
      <c r="A18" s="289"/>
      <c r="B18" s="14" t="s">
        <v>28</v>
      </c>
      <c r="C18" s="14" t="s">
        <v>35</v>
      </c>
      <c r="D18" s="14"/>
    </row>
    <row r="19" spans="1:5" ht="25.5" customHeight="1"/>
    <row r="20" spans="1:5" ht="25.5" customHeight="1"/>
    <row r="21" spans="1:5" ht="25.5" customHeight="1">
      <c r="A21" t="s">
        <v>48</v>
      </c>
    </row>
    <row r="22" spans="1:5" ht="25.5" customHeight="1">
      <c r="A22" t="s">
        <v>49</v>
      </c>
      <c r="B22" t="s">
        <v>50</v>
      </c>
      <c r="C22" t="s">
        <v>59</v>
      </c>
      <c r="D22" t="s">
        <v>60</v>
      </c>
      <c r="E22" t="s">
        <v>59</v>
      </c>
    </row>
    <row r="23" spans="1:5" ht="25.5" customHeight="1">
      <c r="A23" t="s">
        <v>51</v>
      </c>
      <c r="B23" t="s">
        <v>62</v>
      </c>
      <c r="D23" t="s">
        <v>62</v>
      </c>
    </row>
    <row r="24" spans="1:5" ht="25.5" customHeight="1">
      <c r="A24" t="s">
        <v>52</v>
      </c>
      <c r="B24" t="s">
        <v>63</v>
      </c>
      <c r="D24" t="s">
        <v>63</v>
      </c>
    </row>
    <row r="25" spans="1:5" ht="25.5" customHeight="1">
      <c r="A25" t="s">
        <v>53</v>
      </c>
      <c r="B25" t="s">
        <v>56</v>
      </c>
      <c r="D25" t="s">
        <v>56</v>
      </c>
    </row>
    <row r="26" spans="1:5">
      <c r="A26" t="s">
        <v>54</v>
      </c>
      <c r="B26" t="s">
        <v>64</v>
      </c>
      <c r="D26" t="s">
        <v>64</v>
      </c>
    </row>
    <row r="27" spans="1:5">
      <c r="C27" t="s">
        <v>61</v>
      </c>
      <c r="E27" t="s">
        <v>61</v>
      </c>
    </row>
  </sheetData>
  <mergeCells count="3">
    <mergeCell ref="A13:A14"/>
    <mergeCell ref="A17:A18"/>
    <mergeCell ref="C4:C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B11" sqref="B11:B13"/>
    </sheetView>
  </sheetViews>
  <sheetFormatPr defaultRowHeight="18.75"/>
  <cols>
    <col min="1" max="1" width="20.5" customWidth="1"/>
    <col min="2" max="2" width="18" customWidth="1"/>
    <col min="3" max="3" width="17.375" customWidth="1"/>
    <col min="4" max="4" width="11.875" customWidth="1"/>
    <col min="6" max="6" width="12" customWidth="1"/>
    <col min="7" max="7" width="17.25" customWidth="1"/>
    <col min="8" max="8" width="20.75" customWidth="1"/>
    <col min="9" max="9" width="17.25" customWidth="1"/>
  </cols>
  <sheetData>
    <row r="1" spans="1:9" ht="25.5" customHeight="1">
      <c r="A1" t="s">
        <v>29</v>
      </c>
      <c r="F1" s="14"/>
      <c r="G1" s="14"/>
      <c r="H1" s="14"/>
      <c r="I1" s="14"/>
    </row>
    <row r="2" spans="1:9" ht="25.5" customHeight="1">
      <c r="A2" t="s">
        <v>36</v>
      </c>
      <c r="F2" s="14"/>
      <c r="G2" s="14"/>
      <c r="H2" s="14"/>
      <c r="I2" s="14"/>
    </row>
    <row r="3" spans="1:9" ht="54.75" customHeight="1">
      <c r="D3" s="12" t="s">
        <v>37</v>
      </c>
      <c r="F3" s="14"/>
      <c r="G3" s="14"/>
      <c r="H3" s="14"/>
      <c r="I3" s="15"/>
    </row>
    <row r="4" spans="1:9" ht="25.5" customHeight="1">
      <c r="A4" s="291" t="s">
        <v>26</v>
      </c>
      <c r="B4" s="4" t="s">
        <v>27</v>
      </c>
      <c r="C4" s="4" t="s">
        <v>30</v>
      </c>
      <c r="D4" s="4"/>
      <c r="E4" t="s">
        <v>47</v>
      </c>
      <c r="F4" s="18"/>
      <c r="G4" s="14"/>
      <c r="H4" s="14"/>
      <c r="I4" s="14"/>
    </row>
    <row r="5" spans="1:9" ht="25.5" customHeight="1">
      <c r="A5" s="291"/>
      <c r="B5" s="4" t="s">
        <v>28</v>
      </c>
      <c r="C5" s="4" t="s">
        <v>31</v>
      </c>
      <c r="D5" s="4"/>
      <c r="F5" s="18"/>
      <c r="G5" s="14"/>
      <c r="H5" s="14"/>
      <c r="I5" s="14"/>
    </row>
    <row r="6" spans="1:9" ht="25.5" customHeight="1">
      <c r="F6" s="14"/>
      <c r="G6" s="14"/>
      <c r="H6" s="14"/>
      <c r="I6" s="14"/>
    </row>
    <row r="7" spans="1:9" ht="40.5" customHeight="1">
      <c r="F7" s="14"/>
      <c r="G7" s="14"/>
      <c r="H7" s="14"/>
      <c r="I7" s="15"/>
    </row>
    <row r="8" spans="1:9" ht="25.5" customHeight="1">
      <c r="A8" t="s">
        <v>48</v>
      </c>
      <c r="F8" s="18"/>
      <c r="G8" s="14"/>
      <c r="H8" s="14"/>
      <c r="I8" s="14"/>
    </row>
    <row r="9" spans="1:9" ht="25.5" customHeight="1">
      <c r="A9" t="s">
        <v>49</v>
      </c>
      <c r="B9" t="s">
        <v>50</v>
      </c>
      <c r="C9" t="s">
        <v>73</v>
      </c>
      <c r="D9" t="s">
        <v>60</v>
      </c>
      <c r="E9" t="s">
        <v>59</v>
      </c>
      <c r="F9" s="18"/>
      <c r="G9" s="14"/>
      <c r="H9" s="14"/>
      <c r="I9" s="14"/>
    </row>
    <row r="10" spans="1:9" ht="25.5" customHeight="1">
      <c r="A10" t="s">
        <v>51</v>
      </c>
      <c r="B10" t="s">
        <v>34</v>
      </c>
      <c r="D10" t="s">
        <v>55</v>
      </c>
      <c r="F10" s="14"/>
      <c r="G10" s="14"/>
      <c r="H10" s="14"/>
      <c r="I10" s="14"/>
    </row>
    <row r="11" spans="1:9" ht="25.5" customHeight="1">
      <c r="A11" t="s">
        <v>52</v>
      </c>
      <c r="B11" t="s">
        <v>56</v>
      </c>
      <c r="D11" t="s">
        <v>56</v>
      </c>
    </row>
    <row r="12" spans="1:9" ht="25.5" customHeight="1">
      <c r="A12" t="s">
        <v>53</v>
      </c>
      <c r="B12" t="s">
        <v>57</v>
      </c>
      <c r="D12" t="s">
        <v>57</v>
      </c>
    </row>
    <row r="13" spans="1:9" ht="25.5" customHeight="1">
      <c r="A13" t="s">
        <v>54</v>
      </c>
      <c r="B13" t="s">
        <v>58</v>
      </c>
      <c r="D13" t="s">
        <v>58</v>
      </c>
    </row>
    <row r="14" spans="1:9" ht="25.5" customHeight="1">
      <c r="C14" t="s">
        <v>61</v>
      </c>
      <c r="E14" t="s">
        <v>61</v>
      </c>
    </row>
    <row r="15" spans="1:9" ht="25.5" customHeight="1">
      <c r="A15" t="s">
        <v>70</v>
      </c>
    </row>
    <row r="16" spans="1:9" ht="25.5" customHeight="1"/>
    <row r="17" spans="1:2" ht="25.5" customHeight="1">
      <c r="A17" t="s">
        <v>68</v>
      </c>
    </row>
    <row r="18" spans="1:2" ht="25.5" customHeight="1">
      <c r="A18" t="s">
        <v>49</v>
      </c>
      <c r="B18" t="s">
        <v>69</v>
      </c>
    </row>
    <row r="19" spans="1:2" ht="25.5" customHeight="1">
      <c r="A19" t="s">
        <v>51</v>
      </c>
      <c r="B19" t="s">
        <v>34</v>
      </c>
    </row>
    <row r="20" spans="1:2">
      <c r="A20" t="s">
        <v>52</v>
      </c>
      <c r="B20" t="s">
        <v>56</v>
      </c>
    </row>
    <row r="21" spans="1:2">
      <c r="A21" t="s">
        <v>53</v>
      </c>
      <c r="B21" t="s">
        <v>57</v>
      </c>
    </row>
    <row r="22" spans="1:2">
      <c r="A22" t="s">
        <v>28</v>
      </c>
      <c r="B22" t="s">
        <v>58</v>
      </c>
    </row>
  </sheetData>
  <mergeCells count="1">
    <mergeCell ref="A4:A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8"/>
  <sheetViews>
    <sheetView workbookViewId="0">
      <selection activeCell="E25" sqref="E25"/>
    </sheetView>
  </sheetViews>
  <sheetFormatPr defaultRowHeight="18.75"/>
  <cols>
    <col min="1" max="1" width="13" bestFit="1" customWidth="1"/>
  </cols>
  <sheetData>
    <row r="1" spans="1:1">
      <c r="A1" s="3" t="s">
        <v>7</v>
      </c>
    </row>
    <row r="2" spans="1:1">
      <c r="A2" s="4" t="s">
        <v>8</v>
      </c>
    </row>
    <row r="3" spans="1:1">
      <c r="A3" s="4" t="s">
        <v>9</v>
      </c>
    </row>
    <row r="4" spans="1:1">
      <c r="A4" s="4" t="s">
        <v>10</v>
      </c>
    </row>
    <row r="5" spans="1:1">
      <c r="A5" s="4" t="s">
        <v>11</v>
      </c>
    </row>
    <row r="6" spans="1:1">
      <c r="A6" s="4" t="s">
        <v>12</v>
      </c>
    </row>
    <row r="7" spans="1:1">
      <c r="A7" s="4" t="s">
        <v>13</v>
      </c>
    </row>
    <row r="8" spans="1:1">
      <c r="A8" s="4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計算シート (法人)</vt:lpstr>
      <vt:lpstr>法人</vt:lpstr>
      <vt:lpstr>個人</vt:lpstr>
      <vt:lpstr>主たる業種</vt:lpstr>
      <vt:lpstr>'計算シート (法人)'!Print_Area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2022-03-01T04:22:20Z</cp:lastPrinted>
  <dcterms:created xsi:type="dcterms:W3CDTF">2021-07-28T06:14:09Z</dcterms:created>
  <dcterms:modified xsi:type="dcterms:W3CDTF">2022-03-16T05:16:42Z</dcterms:modified>
</cp:coreProperties>
</file>